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859" documentId="120_S{2AC9BD13-BADA-5192-A53E-5A8FF88502F6}" xr6:coauthVersionLast="47" xr6:coauthVersionMax="47" xr10:uidLastSave="{6F391DD2-5250-44E9-9A26-D375119A0328}"/>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<sst xmlns="http://schemas.openxmlformats.org/spreadsheetml/2006/main" count="180293" uniqueCount="39130">
  <si>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</si>
  <si>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</si>
  <si>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</si>
  <si>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</si>
  <si>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</si>
  <si>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</si>
  <si>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</si>
  <si>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</si>
  <si>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</si>
  <si>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</si>
  <si>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</si>
  <si>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</si>
  <si>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</si>
  <si>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</si>
  <si>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</si>
  <si>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</si>
  <si>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</si>
  <si>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</si>
  <si>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</si>
  <si>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</si>
  <si>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</si>
  <si>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</si>
  <si>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</si>
  <si>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</si>
  <si>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</si>
  <si>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</si>
  <si>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</si>
  <si>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</si>
  <si>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</si>
  <si>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</si>
  <si>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</si>
  <si>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</si>
  <si>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</si>
  <si>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</si>
  <si>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</si>
  <si>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</si>
  <si>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</si>
  <si>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</si>
  <si>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</si>
  <si>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</si>
  <si>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</si>
  <si>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</si>
  <si>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</si>
  <si>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</si>
  <si>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</si>
  <si>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</si>
  <si>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</si>
  <si>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</si>
  <si>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</si>
  <si>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</si>
  <si>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</si>
  <si>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</si>
  <si>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</si>
  <si>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</si>
  <si>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</si>
  <si>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</si>
  <si>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</si>
  <si>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</si>
  <si>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</si>
  <si>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</si>
  <si>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</si>
  <si>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</si>
  <si>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</si>
  <si>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</si>
  <si>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</si>
  <si>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</si>
  <si>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</si>
  <si>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</si>
  <si>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</si>
  <si>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</si>
  <si>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</si>
  <si>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</si>
  <si>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</si>
  <si>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</si>
  <si>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</si>
  <si>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</si>
  <si>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</si>
  <si>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</si>
  <si>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</si>
  <si>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</si>
  <si>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</si>
  <si>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</si>
  <si>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</si>
  <si>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</si>
  <si>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</si>
  <si>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</si>
  <si>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</si>
  <si>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</si>
  <si>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</si>
  <si>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</si>
  <si>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</si>
  <si>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</si>
  <si>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</si>
  <si>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</si>
  <si>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</si>
  <si>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</si>
  <si>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</si>
  <si>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</si>
  <si>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</si>
  <si>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</si>
  <si>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</si>
  <si>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</si>
  <si>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</si>
  <si>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</si>
  <si>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</si>
  <si>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</si>
  <si>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</si>
  <si>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</si>
  <si>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</si>
  <si>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</si>
  <si>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</si>
  <si>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</si>
  <si>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</si>
  <si>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</si>
  <si>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</si>
  <si>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</si>
  <si>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</si>
  <si>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</si>
  <si>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</si>
  <si>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</si>
  <si>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</si>
  <si>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</si>
  <si>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</si>
  <si>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</si>
  <si>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</si>
  <si>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</si>
  <si>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</si>
  <si>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</si>
  <si>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</si>
  <si>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</si>
  <si>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</si>
  <si>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</si>
  <si>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</si>
  <si>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</si>
  <si>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</si>
  <si>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</si>
  <si>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</si>
  <si>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</si>
  <si>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</si>
  <si>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</si>
  <si>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</si>
  <si>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</si>
  <si>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</si>
  <si>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</si>
  <si>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</si>
  <si>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</si>
  <si>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</si>
  <si>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</si>
  <si>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</si>
  <si>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</si>
  <si>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</si>
  <si>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</si>
  <si>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</si>
  <si>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</si>
  <si>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</si>
  <si>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</si>
  <si>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</si>
  <si>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</si>
  <si>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</si>
  <si>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</si>
  <si>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</si>
  <si>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</si>
  <si>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</si>
  <si>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</si>
  <si>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</si>
  <si>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</si>
  <si>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</si>
  <si>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</si>
  <si>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</si>
  <si>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</si>
  <si>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</si>
  <si>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</si>
  <si>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</si>
  <si>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</si>
  <si>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</si>
  <si>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</si>
  <si>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</si>
  <si>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</si>
  <si>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</si>
  <si>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</si>
  <si>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</si>
  <si>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</si>
  <si>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</si>
  <si>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</si>
  <si>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</si>
  <si>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</si>
  <si>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</si>
  <si>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</si>
  <si>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</si>
  <si>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</si>
  <si>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</si>
  <si>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</si>
  <si>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</si>
  <si>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</si>
  <si>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</si>
  <si>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</si>
  <si>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</si>
  <si>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</si>
  <si>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</si>
  <si>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</si>
  <si>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</si>
  <si>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</si>
  <si>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</si>
  <si>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</si>
  <si>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</si>
  <si>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</si>
  <si>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</si>
  <si>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</si>
  <si>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</si>
  <si>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</si>
  <si>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</si>
  <si>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</si>
  <si>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</si>
  <si>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</si>
  <si>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</si>
  <si>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</si>
  <si>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</si>
  <si>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</si>
  <si>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</si>
  <si>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</si>
  <si>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</si>
  <si>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</si>
  <si>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</si>
  <si>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</si>
  <si>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</si>
  <si>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</si>
  <si>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</si>
  <si>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</si>
  <si>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</si>
  <si>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</si>
  <si>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</si>
  <si>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</si>
  <si>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</si>
  <si>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</si>
  <si>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</si>
  <si>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</si>
  <si>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</si>
  <si>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</si>
  <si>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</si>
  <si>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</si>
  <si>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</si>
  <si>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</si>
  <si>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</si>
  <si>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</si>
  <si>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</si>
  <si>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</si>
  <si>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</si>
  <si>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</si>
  <si>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</si>
  <si>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</si>
  <si>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</si>
  <si>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</si>
  <si>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</si>
  <si>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</si>
  <si>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</si>
  <si>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</si>
  <si>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</si>
  <si>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</si>
  <si>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</si>
  <si>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</si>
  <si>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</si>
  <si>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</si>
  <si>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</si>
  <si>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</si>
  <si>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</si>
  <si>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</si>
  <si>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</si>
  <si>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</si>
  <si>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</si>
  <si>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</si>
  <si>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</si>
  <si>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</si>
  <si>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</si>
  <si>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</si>
  <si>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</si>
  <si>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</si>
  <si>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</si>
  <si>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</si>
  <si>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</si>
  <si>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</si>
  <si>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</si>
  <si>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</si>
  <si>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</si>
  <si>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</si>
  <si>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</si>
  <si>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</si>
  <si>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</si>
  <si>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</si>
  <si>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</si>
  <si>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</si>
  <si>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</si>
  <si>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</si>
  <si>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</si>
  <si>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</si>
  <si>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</si>
  <si>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</si>
  <si>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</si>
  <si>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</si>
  <si>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</si>
  <si>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</si>
  <si>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</si>
  <si>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</si>
  <si>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</si>
  <si>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</si>
  <si>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</si>
  <si>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</si>
  <si>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</si>
  <si>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</si>
  <si>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</si>
  <si>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</si>
  <si>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</si>
  <si>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</si>
  <si>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</si>
  <si>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</si>
  <si>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</si>
  <si>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</si>
  <si>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</si>
  <si>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</si>
  <si>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</si>
  <si>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</si>
  <si>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</si>
  <si>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</si>
  <si>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</si>
  <si>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</si>
  <si>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</si>
  <si>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</si>
  <si>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</si>
  <si>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</si>
  <si>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</si>
  <si>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</si>
  <si>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</si>
  <si>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</si>
  <si>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</si>
  <si>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</si>
  <si>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</si>
  <si>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</si>
  <si>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</si>
  <si>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</si>
  <si>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</si>
  <si>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</si>
  <si>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</si>
  <si>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</si>
  <si>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</si>
  <si>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</si>
  <si>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</si>
  <si>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</si>
  <si>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</si>
  <si>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</si>
  <si>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</si>
  <si>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</si>
  <si>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</si>
  <si>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</si>
  <si>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</si>
  <si>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</si>
  <si>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</si>
  <si>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</si>
  <si>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</si>
  <si>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</si>
  <si>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</si>
  <si>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</si>
  <si>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</si>
  <si>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</si>
  <si>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</si>
  <si>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</si>
  <si>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</si>
  <si>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</si>
  <si>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</si>
  <si>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</si>
  <si>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</si>
  <si>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</si>
  <si>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</si>
  <si>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</si>
  <si>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</si>
  <si>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</si>
  <si>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</si>
  <si>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</si>
  <si>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</si>
  <si>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</si>
  <si>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</si>
  <si>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</si>
  <si>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</si>
  <si>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</si>
  <si>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</si>
  <si>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</si>
  <si>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</si>
  <si>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</si>
  <si>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</si>
  <si>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</si>
  <si>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</si>
  <si>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</si>
  <si>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</si>
  <si>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</si>
  <si>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</si>
  <si>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</si>
  <si>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</si>
  <si>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</si>
  <si>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</si>
  <si>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</si>
  <si>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</si>
  <si>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</si>
  <si>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</si>
  <si>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</si>
  <si>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</si>
  <si>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</si>
  <si>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</si>
  <si>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</si>
  <si>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</si>
  <si>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</si>
  <si>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</si>
  <si>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</si>
  <si>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</si>
  <si>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</si>
  <si>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</si>
  <si>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</si>
  <si>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</si>
  <si>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</si>
  <si>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</si>
  <si>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</si>
  <si>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</si>
  <si>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</si>
  <si>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</si>
  <si>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</si>
  <si>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</si>
  <si>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</si>
  <si>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</si>
  <si>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</si>
  <si>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</si>
  <si>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</si>
  <si>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</si>
  <si>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</si>
  <si>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</si>
  <si>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</si>
  <si>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</si>
  <si>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</si>
  <si>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</si>
  <si>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</si>
  <si>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</si>
  <si>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</si>
  <si>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</si>
  <si>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</si>
  <si>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</si>
  <si>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</si>
  <si>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</si>
  <si>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</si>
  <si>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</si>
  <si>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</si>
  <si>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</si>
  <si>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</si>
  <si>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</si>
  <si>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</si>
  <si>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</si>
  <si>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</si>
  <si>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</si>
  <si>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</si>
  <si>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</si>
  <si>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</si>
  <si>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</si>
  <si>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</si>
  <si>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</si>
  <si>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</si>
  <si>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</si>
  <si>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</si>
  <si>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</si>
  <si>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</si>
  <si>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</si>
  <si>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</si>
  <si>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</si>
  <si>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</si>
  <si>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</si>
  <si>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</si>
  <si>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</si>
  <si>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</si>
  <si>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</si>
  <si>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</si>
  <si>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</si>
  <si>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</si>
  <si>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</si>
  <si>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</si>
  <si>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</si>
  <si>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</si>
  <si>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</si>
  <si>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</si>
  <si>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</si>
  <si>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</si>
  <si>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</si>
  <si>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</si>
  <si>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</si>
  <si>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</si>
  <si>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</si>
  <si>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</si>
  <si>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</si>
  <si>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</si>
  <si>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</si>
  <si>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</si>
  <si>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</si>
  <si>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</si>
  <si>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</si>
  <si>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</si>
  <si>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</si>
  <si>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</si>
  <si>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</si>
  <si>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</si>
  <si>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</si>
  <si>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</si>
  <si>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</si>
  <si>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</si>
  <si>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</si>
  <si>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</si>
  <si>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</si>
  <si>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</si>
  <si>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</si>
  <si>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</si>
  <si>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</si>
  <si>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</si>
  <si>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</si>
  <si>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</si>
  <si>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</si>
  <si>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</si>
  <si>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</si>
  <si>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</si>
  <si>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</si>
  <si>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</si>
  <si>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</si>
  <si>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</si>
  <si>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</si>
  <si>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</si>
  <si>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</si>
  <si>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</si>
  <si>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</si>
  <si>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</si>
  <si>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</si>
  <si>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</si>
  <si>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</si>
  <si>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</si>
  <si>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</si>
  <si>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</si>
  <si>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</si>
  <si>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</si>
  <si>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</si>
  <si>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</si>
  <si>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</si>
  <si>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</si>
  <si>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</si>
  <si>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</si>
  <si>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</si>
  <si>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</si>
  <si>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</si>
  <si>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</si>
  <si>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</si>
  <si>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</si>
  <si>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</si>
  <si>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</si>
  <si>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</si>
  <si>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</si>
  <si>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</si>
  <si>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</si>
  <si>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</si>
  <si>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</si>
  <si>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</si>
  <si>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</si>
  <si>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</si>
  <si>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</si>
  <si>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</si>
  <si>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</si>
  <si>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</si>
  <si>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</si>
  <si>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</si>
  <si>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</si>
  <si>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</si>
  <si>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</si>
  <si>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</si>
  <si>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</si>
  <si>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</si>
  <si>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</si>
  <si>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</si>
  <si>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</si>
  <si>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</si>
  <si>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</si>
  <si>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</si>
  <si>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</si>
  <si>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</si>
  <si>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</si>
  <si>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</si>
  <si>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</si>
  <si>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</si>
  <si>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</si>
  <si>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</si>
  <si>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</si>
  <si>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</si>
  <si>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</si>
  <si>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</si>
  <si>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</si>
  <si>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</si>
  <si>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</si>
  <si>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</si>
  <si>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</si>
  <si>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</si>
  <si>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</si>
  <si>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</si>
  <si>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</si>
  <si>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</si>
  <si>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</si>
  <si>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</si>
  <si>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</si>
  <si>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</si>
  <si>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</si>
  <si>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</si>
  <si>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</si>
  <si>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</si>
  <si>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</si>
  <si>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</si>
  <si>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</si>
  <si>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</si>
  <si>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</si>
  <si>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</si>
  <si>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</si>
  <si>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</si>
  <si>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</si>
  <si>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</si>
  <si>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</si>
  <si>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</si>
  <si>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</si>
  <si>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</si>
  <si>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</si>
  <si>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</si>
  <si>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</si>
  <si>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</si>
  <si>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</si>
  <si>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</si>
  <si>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</si>
  <si>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</si>
  <si>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</si>
  <si>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</si>
  <si>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</si>
  <si>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</si>
  <si>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</si>
  <si>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</si>
  <si>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</si>
  <si>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</si>
  <si>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</si>
  <si>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</si>
  <si>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</si>
  <si>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</si>
  <si>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</si>
  <si>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</si>
  <si>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</si>
  <si>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</si>
  <si>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</si>
  <si>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</si>
  <si>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</si>
  <si>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</si>
  <si>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</si>
  <si>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</si>
  <si>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</si>
  <si>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</si>
  <si>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</si>
  <si>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</si>
  <si>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</si>
  <si>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</si>
  <si>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</si>
  <si>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</si>
  <si>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</si>
  <si>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</si>
  <si>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</si>
  <si>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</si>
  <si>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</si>
  <si>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</si>
  <si>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</si>
  <si>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</si>
  <si>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</si>
  <si>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</si>
  <si>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</si>
  <si>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</si>
  <si>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</si>
  <si>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</si>
  <si>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</si>
  <si>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</si>
  <si>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</si>
  <si>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</si>
  <si>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</si>
  <si>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</si>
  <si>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</si>
  <si>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</si>
  <si>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</si>
  <si>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</si>
  <si>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</si>
  <si>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</si>
  <si>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</si>
  <si>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</si>
  <si>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</si>
  <si>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</si>
  <si>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</si>
  <si>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</si>
  <si>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</si>
  <si>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</si>
  <si>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</si>
  <si>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</si>
  <si>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</si>
  <si>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</si>
  <si>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</si>
  <si>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</si>
  <si>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</si>
  <si>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</si>
  <si>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</si>
  <si>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</si>
  <si>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</si>
  <si>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</si>
  <si>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</si>
  <si>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</si>
  <si>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</si>
  <si>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</si>
  <si>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</si>
  <si>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</si>
  <si>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</si>
  <si>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</si>
  <si>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</si>
  <si>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</si>
  <si>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</si>
  <si>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</si>
  <si>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</si>
  <si>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</si>
  <si>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</si>
  <si>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</si>
  <si>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</si>
  <si>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</si>
  <si>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</si>
  <si>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</si>
  <si>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</si>
  <si>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</si>
  <si>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</si>
  <si>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</si>
  <si>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</si>
  <si>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</si>
  <si>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</si>
  <si>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</si>
  <si>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</si>
  <si>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</si>
  <si>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</si>
  <si>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</si>
  <si>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</si>
  <si>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</si>
  <si>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</si>
  <si>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</si>
  <si>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</si>
  <si>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</si>
  <si>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</si>
  <si>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</si>
  <si>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</si>
  <si>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</si>
  <si>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</si>
  <si>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</si>
  <si>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</si>
  <si>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</si>
  <si>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</si>
  <si>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</si>
  <si>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</si>
  <si>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</si>
  <si>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</si>
  <si>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</si>
  <si>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</si>
  <si>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</si>
  <si>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</si>
  <si>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</si>
  <si>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</si>
  <si>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</si>
  <si>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</si>
  <si>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</si>
  <si>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</si>
  <si>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</si>
  <si>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</si>
  <si>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</si>
  <si>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</si>
  <si>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</si>
  <si>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</si>
  <si>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</si>
  <si>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</si>
  <si>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</si>
  <si>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</si>
  <si>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</si>
  <si>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</si>
  <si>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</si>
  <si>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</si>
  <si>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</si>
  <si>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</si>
  <si>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</si>
  <si>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</si>
  <si>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</si>
  <si>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</si>
  <si>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</si>
  <si>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</si>
  <si>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</si>
  <si>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</si>
  <si>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</si>
  <si>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</si>
  <si>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</si>
  <si>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</si>
  <si>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</si>
  <si>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</si>
  <si>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</si>
  <si>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</si>
  <si>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</si>
  <si>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</si>
  <si>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</si>
  <si>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</si>
  <si>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</si>
  <si>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</si>
  <si>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</si>
  <si>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</si>
  <si>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</si>
  <si>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</si>
  <si>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</si>
  <si>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</si>
  <si>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</si>
  <si>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</si>
  <si>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</si>
  <si>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</si>
  <si>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</si>
  <si>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</si>
  <si>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</si>
  <si>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</si>
  <si>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</si>
  <si>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</si>
  <si>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</si>
  <si>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</si>
  <si>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</si>
  <si>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</si>
  <si>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</si>
  <si>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</si>
  <si>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</si>
  <si>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</si>
  <si>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</si>
  <si>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</si>
  <si>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</si>
  <si>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</si>
  <si>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</si>
  <si>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</si>
  <si>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</si>
  <si>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</si>
  <si>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</si>
  <si>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</si>
  <si>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</si>
  <si>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</si>
  <si>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</si>
  <si>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</si>
  <si>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</si>
  <si>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</si>
  <si>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</si>
  <si>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</si>
  <si>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</si>
  <si>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</si>
  <si>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</si>
  <si>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</si>
  <si>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</si>
  <si>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</si>
  <si>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</si>
  <si>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</si>
  <si>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</si>
  <si>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</si>
  <si>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</si>
  <si>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</si>
  <si>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</si>
  <si>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</si>
  <si>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</si>
  <si>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</si>
  <si>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</si>
  <si>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</si>
  <si>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</si>
  <si>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</si>
  <si>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</si>
  <si>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</si>
  <si>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</si>
  <si>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</si>
  <si>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</si>
  <si>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</si>
  <si>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</si>
  <si>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</si>
  <si>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</si>
  <si>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</si>
  <si>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</si>
  <si>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</si>
  <si>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</si>
  <si>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</si>
  <si>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</si>
  <si>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</si>
  <si>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</si>
  <si>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</si>
  <si>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</si>
  <si>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</si>
  <si>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</si>
  <si>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</si>
  <si>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</si>
  <si>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</si>
  <si>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</si>
  <si>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</si>
  <si>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</si>
  <si>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</si>
  <si>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</si>
  <si>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</si>
  <si>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</si>
  <si>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</si>
  <si>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</si>
  <si>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</si>
  <si>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</si>
  <si>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</si>
  <si>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</si>
  <si>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</si>
  <si>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</si>
  <si>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</si>
  <si>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</si>
  <si>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</si>
  <si>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</si>
  <si>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</si>
  <si>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</si>
  <si>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</si>
  <si>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</si>
  <si>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</si>
  <si>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</si>
  <si>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</si>
  <si>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</si>
  <si>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</si>
  <si>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</si>
  <si>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</si>
  <si>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</si>
  <si>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</si>
  <si>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</si>
  <si>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</si>
  <si>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</si>
  <si>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</si>
  <si>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</si>
  <si>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</si>
  <si>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</si>
  <si>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</si>
  <si>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</si>
  <si>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</si>
  <si>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</si>
  <si>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</si>
  <si>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</si>
  <si>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</si>
  <si>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</si>
  <si>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</si>
  <si>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</si>
  <si>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</si>
  <si>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</si>
  <si>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</si>
  <si>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</si>
  <si>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</si>
  <si>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</si>
  <si>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</si>
  <si>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</si>
  <si>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</si>
  <si>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</si>
  <si>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</si>
  <si>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</si>
  <si>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</si>
  <si>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</si>
  <si>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</si>
  <si>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</si>
  <si>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</si>
  <si>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</si>
  <si>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</si>
  <si>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</si>
  <si>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</si>
  <si>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</si>
  <si>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</si>
  <si>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</si>
  <si>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</si>
  <si>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</si>
  <si>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</si>
  <si>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</si>
  <si>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</si>
  <si>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</si>
  <si>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</si>
  <si>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</si>
  <si>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</si>
  <si>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</si>
  <si>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</si>
  <si>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</si>
  <si>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</si>
  <si>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</si>
  <si>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</si>
  <si>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</si>
  <si>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</si>
  <si>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</si>
  <si>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</si>
  <si>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</si>
  <si>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</si>
  <si>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</si>
  <si>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</si>
  <si>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</si>
  <si>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</si>
  <si>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</si>
  <si>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</si>
  <si>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</si>
  <si>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</si>
  <si>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</si>
  <si>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</si>
  <si>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</si>
  <si>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</si>
  <si>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</si>
  <si>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</si>
  <si>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</si>
  <si>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</si>
  <si>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</si>
  <si>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</si>
  <si>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</si>
  <si>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</si>
  <si>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</si>
  <si>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</si>
  <si>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</si>
  <si>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</si>
  <si>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</si>
  <si>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</si>
  <si>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</si>
  <si>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</si>
  <si>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</si>
  <si>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</si>
  <si>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</si>
  <si>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</si>
  <si>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</si>
  <si>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</si>
  <si>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</si>
  <si>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</si>
  <si>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</si>
  <si>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</si>
  <si>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</si>
  <si>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</si>
  <si>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</si>
  <si>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</si>
  <si>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</si>
  <si>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</si>
  <si>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</si>
  <si>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</si>
  <si>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</si>
  <si>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</si>
  <si>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</si>
  <si>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</si>
  <si>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</si>
  <si>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</si>
  <si>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</si>
  <si>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</si>
  <si>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</si>
  <si>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</si>
  <si>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</si>
  <si>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</si>
  <si>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</si>
  <si>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</si>
  <si>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</si>
  <si>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</si>
  <si>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</si>
  <si>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</si>
  <si>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</si>
  <si>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</si>
  <si>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</si>
  <si>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</si>
  <si>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</si>
  <si>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</si>
  <si>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</si>
  <si>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</si>
  <si>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</si>
  <si>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</si>
  <si>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</si>
  <si>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</si>
  <si>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</si>
  <si>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</si>
  <si>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</si>
  <si>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</si>
  <si>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</si>
  <si>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</si>
  <si>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</si>
  <si>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</si>
  <si>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</si>
  <si>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</si>
  <si>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</si>
  <si>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</si>
  <si>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</si>
  <si>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</si>
  <si>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</si>
  <si>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</si>
  <si>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</si>
  <si>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</si>
  <si>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</si>
  <si>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</si>
  <si>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</si>
  <si>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</si>
  <si>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</si>
  <si>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</si>
  <si>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</si>
  <si>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</si>
  <si>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</si>
  <si>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</si>
  <si>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</si>
  <si>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</si>
  <si>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</si>
  <si>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</si>
  <si>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</si>
  <si>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</si>
  <si>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</si>
  <si>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</si>
  <si>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</si>
  <si>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</si>
  <si>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</si>
  <si>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</si>
  <si>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</si>
  <si>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</si>
  <si>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</si>
  <si>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</si>
  <si>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</si>
  <si>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</si>
  <si>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</si>
  <si>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</si>
  <si>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</si>
  <si>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</si>
  <si>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</si>
  <si>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</si>
  <si>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</si>
  <si>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</si>
  <si>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</si>
  <si>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</si>
  <si>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</si>
  <si>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</si>
  <si>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</si>
  <si>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</si>
  <si>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</si>
  <si>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</si>
  <si>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</si>
  <si>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</si>
  <si>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</si>
  <si>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</si>
  <si>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</si>
  <si>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</si>
  <si>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</si>
  <si>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</si>
  <si>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</si>
  <si>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</si>
  <si>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</si>
  <si>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</si>
  <si>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</si>
  <si>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</si>
  <si>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</si>
  <si>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</si>
  <si>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</si>
  <si>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</si>
  <si>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</si>
  <si>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</si>
  <si>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</si>
  <si>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</si>
  <si>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</si>
  <si>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</si>
  <si>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</si>
  <si>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</si>
  <si>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</si>
  <si>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</si>
  <si>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</si>
  <si>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</si>
  <si>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</si>
  <si>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</si>
  <si>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</si>
  <si>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</si>
  <si>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</si>
  <si>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</si>
  <si>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</si>
  <si>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</si>
  <si>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</si>
  <si>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</si>
  <si>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</si>
  <si>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</si>
  <si>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</si>
  <si>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</si>
  <si>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</si>
  <si>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</si>
  <si>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</si>
  <si>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</si>
  <si>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</si>
  <si>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</si>
  <si>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</si>
  <si>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</si>
  <si>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</si>
  <si>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</si>
  <si>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</si>
  <si>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</si>
  <si>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</si>
  <si>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</si>
  <si>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</si>
  <si>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</si>
  <si>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</si>
  <si>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</si>
  <si>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</si>
  <si>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</si>
  <si>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</si>
  <si>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</si>
  <si>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</si>
  <si>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</si>
  <si>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</si>
  <si>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</si>
  <si>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</si>
  <si>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</si>
  <si>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</si>
  <si>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</si>
  <si>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</si>
  <si>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</si>
  <si>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</si>
  <si>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</si>
  <si>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</si>
  <si>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</si>
  <si>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</si>
  <si>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</si>
  <si>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</si>
  <si>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</si>
  <si>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</si>
  <si>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</si>
  <si>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</si>
  <si>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</si>
  <si>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</si>
  <si>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</si>
  <si>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</si>
  <si>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</si>
  <si>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</si>
  <si>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</si>
  <si>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</si>
  <si>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</si>
  <si>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</si>
  <si>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</si>
  <si>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</si>
  <si>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</si>
  <si>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</si>
  <si>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</si>
  <si>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</si>
  <si>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</si>
  <si>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</si>
  <si>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</si>
  <si>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</si>
  <si>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</si>
  <si>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</si>
  <si>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</si>
  <si>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</si>
  <si>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</si>
  <si>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</si>
  <si>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</si>
  <si>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</si>
  <si>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</si>
  <si>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</si>
  <si>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</si>
  <si>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</si>
  <si>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</si>
  <si>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</si>
  <si>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</si>
  <si>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</si>
  <si>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</si>
  <si>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</si>
  <si>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</si>
  <si>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</si>
  <si>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</si>
  <si>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</si>
  <si>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</si>
  <si>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</si>
  <si>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</si>
  <si>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</si>
  <si>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</si>
  <si>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</si>
  <si>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</si>
  <si>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</si>
  <si>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</si>
  <si>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</si>
  <si>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</si>
  <si>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</si>
  <si>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</si>
  <si>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</si>
  <si>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</si>
  <si>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</si>
  <si>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</si>
  <si>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</si>
  <si>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</si>
  <si>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</si>
  <si>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</si>
  <si>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</si>
  <si>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</si>
  <si>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</si>
  <si>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</si>
  <si>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</si>
  <si>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</si>
  <si>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</si>
  <si>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</si>
  <si>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</si>
  <si>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</si>
  <si>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</si>
  <si>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</si>
  <si>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</si>
  <si>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</si>
  <si>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</si>
  <si>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</si>
  <si>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</si>
  <si>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</si>
  <si>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</si>
  <si>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</si>
  <si>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</si>
  <si>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</si>
  <si>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</si>
  <si>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</si>
  <si>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</si>
  <si>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</si>
  <si>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</si>
  <si>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</si>
  <si>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</si>
  <si>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</si>
  <si>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</si>
  <si>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</si>
  <si>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</si>
  <si>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</si>
  <si>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</si>
  <si>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</si>
  <si>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</si>
  <si>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</si>
  <si>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</si>
  <si>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</si>
  <si>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</si>
  <si>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</si>
  <si>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</si>
  <si>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</si>
  <si>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</si>
  <si>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</si>
  <si>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</si>
  <si>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</si>
  <si>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</si>
  <si>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</si>
  <si>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</si>
  <si>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</si>
  <si>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</si>
  <si>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</si>
  <si>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</si>
  <si>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</si>
  <si>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</si>
  <si>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</si>
  <si>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</si>
  <si>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</si>
  <si>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</si>
  <si>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</si>
  <si>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</si>
  <si>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</si>
  <si>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</si>
  <si>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</si>
  <si>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</si>
  <si>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</si>
  <si>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</si>
  <si>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</si>
  <si>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</si>
  <si>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</si>
  <si>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</si>
  <si>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</si>
  <si>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</si>
  <si>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</si>
  <si>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</si>
  <si>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</si>
  <si>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</si>
  <si>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</si>
  <si>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</si>
  <si>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</si>
  <si>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</si>
  <si>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</si>
  <si>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</si>
  <si>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</si>
  <si>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</si>
  <si>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</si>
  <si>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</si>
  <si>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</si>
  <si>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</si>
  <si>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</si>
  <si>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</si>
  <si>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</si>
  <si>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</si>
  <si>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</si>
  <si>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</si>
  <si>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</si>
  <si>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</si>
  <si>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</si>
  <si>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</si>
  <si>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</si>
  <si>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</si>
  <si>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</si>
  <si>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</si>
  <si>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</si>
  <si>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</si>
  <si>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</si>
  <si>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</si>
  <si>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</si>
  <si>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</si>
  <si>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</si>
  <si>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</si>
  <si>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</si>
  <si>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</si>
  <si>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</si>
  <si>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</si>
  <si>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</si>
  <si>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</si>
  <si>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</si>
  <si>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</si>
  <si>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</si>
  <si>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</si>
  <si>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</si>
  <si>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</si>
  <si>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</si>
  <si>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</si>
  <si>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</si>
  <si>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</si>
  <si>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</si>
  <si>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</si>
  <si>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</si>
  <si>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</si>
  <si>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</si>
  <si>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</si>
  <si>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</si>
  <si>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</si>
  <si>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</si>
  <si>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</si>
  <si>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</si>
  <si>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</si>
  <si>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</si>
  <si>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</si>
  <si>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</si>
  <si>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</si>
  <si>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</si>
  <si>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</si>
  <si>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</si>
  <si>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</si>
  <si>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</si>
  <si>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</si>
  <si>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</si>
  <si>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</si>
  <si>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</si>
  <si>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</si>
  <si>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</si>
  <si>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</si>
  <si>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</si>
  <si>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</si>
  <si>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</si>
  <si>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</si>
  <si>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</si>
  <si>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</si>
  <si>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</si>
  <si>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</si>
  <si>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</si>
  <si>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</si>
  <si>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</si>
  <si>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</si>
  <si>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</si>
  <si>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</si>
  <si>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</si>
  <si>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</si>
  <si>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</si>
  <si>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</si>
  <si>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</si>
  <si>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</si>
  <si>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</si>
  <si>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</si>
  <si>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</si>
  <si>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</si>
  <si>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</si>
  <si>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</si>
  <si>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</si>
  <si>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</si>
  <si>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</si>
  <si>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</si>
  <si>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</si>
  <si>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</si>
  <si>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</si>
  <si>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</si>
  <si>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</si>
  <si>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</si>
  <si>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</si>
  <si>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</si>
  <si>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</si>
  <si>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</si>
  <si>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</si>
  <si>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</si>
  <si>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</si>
  <si>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</si>
  <si>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</si>
  <si>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</si>
  <si>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</si>
  <si>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</si>
  <si>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</si>
  <si>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</si>
  <si>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</si>
  <si>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</si>
  <si>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</si>
  <si>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</si>
  <si>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</si>
  <si>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</si>
  <si>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</si>
  <si>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</si>
  <si>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</si>
  <si>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</si>
  <si>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</si>
  <si>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</si>
  <si>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</si>
  <si>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</si>
  <si>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</si>
  <si>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</si>
  <si>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</si>
  <si>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</si>
  <si>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</si>
  <si>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</si>
  <si>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</si>
  <si>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</si>
  <si>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</si>
  <si>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</si>
  <si>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</si>
  <si>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</si>
  <si>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</si>
  <si>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</si>
  <si>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</si>
  <si>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</si>
  <si>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</si>
  <si>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</si>
  <si>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</si>
  <si>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</si>
  <si>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</si>
  <si>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</si>
  <si>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</si>
  <si>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</si>
  <si>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</si>
  <si>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</si>
  <si>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</si>
  <si>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</si>
  <si>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</si>
  <si>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</si>
  <si>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</si>
  <si>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</si>
  <si>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</si>
  <si>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</si>
  <si>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</si>
  <si>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</si>
  <si>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</si>
  <si>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</si>
  <si>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</si>
  <si>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</si>
  <si>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</si>
  <si>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</si>
  <si>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</si>
  <si>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</si>
  <si>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</si>
  <si>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</si>
  <si>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</si>
  <si>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</si>
  <si>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</si>
  <si>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</si>
  <si>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</si>
  <si>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</si>
  <si>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</si>
  <si>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</si>
  <si>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</si>
  <si>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</si>
  <si>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</si>
  <si>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</si>
  <si>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</si>
  <si>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</si>
  <si>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</si>
  <si>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</si>
  <si>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</si>
  <si>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</si>
  <si>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</si>
  <si>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</si>
  <si>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</si>
  <si>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</si>
  <si>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</si>
  <si>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</si>
  <si>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</si>
  <si>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</si>
  <si>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</si>
  <si>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</si>
  <si>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</si>
  <si>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</si>
  <si>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</si>
  <si>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</si>
  <si>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</si>
  <si>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</si>
  <si>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</si>
  <si>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</si>
  <si>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</si>
  <si>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</si>
  <si>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</si>
  <si>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</si>
  <si>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</si>
  <si>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</si>
  <si>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</si>
  <si>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</si>
  <si>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</si>
  <si>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</si>
  <si>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</si>
  <si>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</si>
  <si>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</si>
  <si>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</si>
  <si>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</si>
  <si>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</si>
  <si>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</si>
  <si>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</si>
  <si>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</si>
  <si>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</si>
  <si>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</si>
  <si>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</si>
  <si>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</si>
  <si>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</si>
  <si>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</si>
  <si>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</si>
  <si>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</si>
  <si>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</si>
  <si>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</si>
  <si>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</si>
  <si>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</si>
  <si>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</si>
  <si>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</si>
  <si>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</si>
  <si>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</si>
  <si>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</si>
  <si>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</si>
  <si>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</si>
  <si>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</si>
  <si>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</si>
  <si>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</si>
  <si>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</si>
  <si>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</si>
  <si>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</si>
  <si>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</si>
  <si>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</si>
  <si>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</si>
  <si>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</si>
  <si>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</si>
  <si>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</si>
  <si>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</si>
  <si>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</si>
  <si>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</si>
  <si>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</si>
  <si>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</si>
  <si>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</si>
  <si>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</si>
  <si>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</si>
  <si>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</si>
  <si>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</si>
  <si>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</si>
  <si>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</si>
  <si>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</si>
  <si>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</si>
  <si>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</si>
  <si>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</si>
  <si>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</si>
  <si>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</si>
  <si>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</si>
  <si>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</si>
  <si>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</si>
  <si>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</si>
  <si>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</si>
  <si>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</si>
  <si>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</si>
  <si>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</si>
  <si>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</si>
  <si>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</si>
  <si>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</si>
  <si>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</si>
  <si>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</si>
  <si>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</si>
  <si>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</si>
  <si>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</si>
  <si>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</si>
  <si>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</si>
  <si>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</si>
  <si>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</si>
  <si>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</si>
  <si>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</si>
  <si>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</si>
  <si>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</si>
  <si>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</si>
  <si>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</si>
  <si>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</si>
  <si>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</si>
  <si>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</si>
  <si>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</si>
  <si>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</si>
  <si>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</si>
  <si>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</si>
  <si>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</si>
  <si>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</si>
  <si>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</si>
  <si>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</si>
  <si>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</si>
  <si>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</si>
  <si>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</si>
  <si>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</si>
  <si>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</si>
  <si>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</si>
  <si>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</si>
  <si>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</si>
  <si>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</si>
  <si>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</si>
  <si>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</si>
  <si>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</si>
  <si>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</si>
  <si>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</si>
  <si>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</si>
  <si>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</si>
  <si>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</si>
  <si>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</si>
  <si>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</si>
  <si>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</si>
  <si>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</si>
  <si>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</si>
  <si>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</si>
  <si>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</si>
  <si>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</si>
  <si>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</si>
  <si>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</si>
  <si>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</si>
  <si>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</si>
  <si>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</si>
  <si>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</si>
  <si>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</si>
  <si>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</si>
  <si>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</si>
  <si>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</si>
  <si>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</si>
  <si>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</si>
  <si>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</si>
  <si>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</si>
  <si>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</si>
  <si>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</si>
  <si>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</si>
  <si>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</si>
  <si>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</si>
  <si>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</si>
  <si>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</si>
  <si>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</si>
  <si>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</si>
  <si>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</si>
  <si>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</si>
  <si>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</si>
  <si>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</si>
  <si>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</si>
  <si>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</si>
  <si>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</si>
  <si>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</si>
  <si>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</si>
  <si>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</si>
  <si>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</si>
  <si>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</si>
  <si>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</si>
  <si>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</si>
  <si>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</si>
  <si>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</si>
  <si>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</si>
  <si>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</si>
  <si>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</si>
  <si>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</si>
  <si>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</si>
  <si>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</si>
  <si>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</si>
  <si>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</si>
  <si>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</si>
  <si>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</si>
  <si>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</si>
  <si>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</si>
  <si>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</si>
  <si>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</si>
  <si>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</si>
  <si>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</si>
  <si>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</si>
  <si>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</si>
  <si>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</si>
  <si>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</si>
  <si>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</si>
  <si>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</si>
  <si>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</si>
  <si>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</si>
  <si>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</si>
  <si>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</si>
  <si>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</si>
  <si>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</si>
  <si>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</si>
  <si>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</si>
  <si>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</si>
  <si>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</si>
  <si>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</si>
  <si>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</si>
  <si>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</si>
  <si>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</si>
  <si>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</si>
  <si>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</si>
  <si>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</si>
  <si>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</si>
  <si>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</si>
  <si>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</si>
  <si>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</si>
  <si>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</si>
  <si>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</si>
  <si>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</si>
  <si>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</si>
  <si>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</si>
  <si>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</si>
  <si>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</si>
  <si>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</si>
  <si>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</si>
  <si>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</si>
  <si>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</si>
  <si>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</si>
  <si>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</si>
  <si>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</si>
  <si>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</si>
  <si>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</si>
  <si>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</si>
  <si>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</si>
  <si>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</si>
  <si>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</si>
  <si>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</si>
  <si>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</si>
  <si>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</si>
  <si>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</si>
  <si>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</si>
  <si>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</si>
  <si>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</si>
  <si>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</si>
  <si>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</si>
  <si>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</si>
  <si>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</si>
  <si>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</si>
  <si>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</si>
  <si>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</si>
  <si>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</si>
  <si>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</si>
  <si>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</si>
  <si>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</si>
  <si>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</si>
  <si>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</si>
  <si>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</si>
  <si>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</si>
  <si>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</si>
  <si>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</si>
  <si>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</si>
  <si>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</si>
  <si>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</si>
  <si>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</si>
  <si>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</si>
  <si>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</si>
  <si>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</si>
  <si>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</si>
  <si>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</si>
  <si>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</si>
  <si>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</si>
  <si>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</si>
  <si>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</si>
  <si>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</si>
  <si>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</si>
  <si>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</si>
  <si>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</si>
  <si>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</si>
  <si>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</si>
  <si>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</si>
  <si>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</si>
  <si>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</si>
  <si>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</si>
  <si>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</si>
  <si>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</si>
  <si>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</si>
  <si>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</si>
  <si>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</si>
  <si>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</si>
  <si>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</si>
  <si>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</si>
  <si>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</si>
  <si>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</si>
  <si>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</si>
  <si>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</si>
  <si>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</si>
  <si>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</si>
  <si>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</si>
  <si>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</si>
  <si>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</si>
  <si>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</si>
  <si>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</si>
  <si>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</si>
  <si>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</si>
  <si>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</si>
  <si>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</si>
  <si>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</si>
  <si>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</si>
  <si>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</si>
  <si>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</si>
  <si>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</si>
  <si>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</si>
  <si>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</si>
  <si>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</si>
  <si>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</si>
  <si>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</si>
  <si>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</si>
  <si>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</si>
  <si>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</si>
  <si>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</si>
  <si>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</si>
  <si>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</si>
  <si>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</si>
  <si>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</si>
  <si>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</si>
  <si>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</si>
  <si>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</si>
  <si>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</si>
  <si>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</si>
  <si>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</si>
  <si>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</si>
  <si>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</si>
  <si>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</si>
  <si>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</si>
  <si>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</si>
  <si>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</si>
  <si>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</si>
  <si>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</si>
  <si>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</si>
  <si>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</si>
  <si>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</si>
  <si>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</si>
  <si>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</si>
  <si>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</si>
  <si>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</si>
  <si>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</si>
  <si>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</si>
  <si>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</si>
  <si>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</si>
  <si>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</si>
  <si>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</si>
  <si>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</si>
  <si>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</si>
  <si>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</si>
  <si>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</si>
  <si>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</si>
  <si>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</si>
  <si>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</si>
  <si>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</si>
  <si>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</si>
  <si>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</si>
  <si>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</si>
  <si>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</si>
  <si>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</si>
  <si>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</si>
  <si>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</si>
  <si>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</si>
  <si>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</si>
  <si>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</si>
  <si>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</si>
  <si>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</si>
  <si>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</si>
  <si>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</si>
  <si>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</si>
  <si>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</si>
  <si>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</si>
  <si>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</si>
  <si>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</si>
  <si>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</si>
  <si>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</si>
  <si>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</si>
  <si>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</si>
  <si>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</si>
  <si>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</si>
  <si>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</si>
  <si>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</si>
  <si>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</si>
  <si>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</si>
  <si>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</si>
  <si>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</si>
  <si>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</si>
  <si>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</si>
  <si>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</si>
  <si>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</si>
  <si>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</si>
  <si>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</si>
  <si>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</si>
  <si>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</si>
  <si>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</si>
  <si>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</si>
  <si>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</si>
  <si>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</si>
  <si>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</si>
  <si>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</si>
  <si>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</si>
  <si>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</si>
  <si>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</si>
  <si>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</si>
  <si>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</si>
  <si>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</si>
  <si>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</si>
  <si>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</si>
  <si>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</si>
  <si>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</si>
  <si>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</si>
  <si>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</si>
  <si>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</si>
  <si>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</si>
  <si>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</si>
  <si>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</si>
  <si>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</si>
  <si>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</si>
  <si>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</si>
  <si>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</si>
  <si>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</si>
  <si>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</si>
  <si>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</si>
  <si>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</si>
  <si>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</si>
  <si>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</si>
  <si>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</si>
  <si>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</si>
  <si>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</si>
  <si>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</si>
  <si>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</si>
  <si>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</si>
  <si>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</si>
  <si>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</si>
  <si>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</si>
  <si>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</si>
  <si>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</si>
  <si>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</si>
  <si>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</si>
  <si>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</si>
  <si>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</si>
  <si>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</si>
  <si>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</si>
  <si>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</si>
  <si>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</si>
  <si>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</si>
  <si>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</si>
  <si>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</si>
  <si>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</si>
  <si>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</si>
  <si>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</si>
  <si>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</si>
  <si>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</si>
  <si>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</si>
  <si>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</si>
  <si>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</si>
  <si>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</si>
  <si>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</si>
  <si>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</si>
  <si>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</si>
  <si>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</si>
  <si>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</si>
  <si>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</si>
  <si>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</si>
  <si>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</si>
  <si>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</si>
  <si>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</si>
  <si>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</si>
  <si>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</si>
  <si>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</si>
  <si>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</si>
  <si>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</si>
  <si>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</si>
  <si>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</si>
  <si>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</si>
  <si>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</si>
  <si>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</si>
  <si>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</si>
  <si>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</si>
  <si>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</si>
  <si>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</si>
  <si>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</si>
  <si>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</si>
  <si>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</si>
  <si>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</si>
  <si>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</si>
  <si>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</si>
  <si>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</si>
  <si>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</si>
  <si>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</si>
  <si>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</si>
  <si>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</si>
  <si>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</si>
  <si>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</si>
  <si>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</si>
  <si>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</si>
  <si>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</si>
  <si>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</si>
  <si>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</si>
  <si>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</si>
  <si>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</si>
  <si>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</si>
  <si>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</si>
  <si>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</si>
  <si>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</si>
  <si>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</si>
  <si>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</si>
  <si>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</si>
  <si>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</si>
  <si>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</si>
  <si>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</si>
  <si>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</si>
  <si>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</si>
  <si>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</si>
  <si>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</si>
  <si>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</si>
  <si>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</si>
  <si>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</si>
  <si>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</si>
  <si>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</si>
  <si>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</si>
  <si>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</si>
  <si>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</si>
  <si>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</si>
  <si>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</si>
  <si>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</si>
  <si>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</si>
  <si>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</si>
  <si>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</si>
  <si>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</si>
  <si>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</si>
  <si>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</si>
  <si>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</si>
  <si>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</si>
  <si>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</si>
  <si>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</si>
  <si>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</si>
  <si>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</si>
  <si>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</si>
  <si>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</si>
  <si>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</si>
  <si>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</si>
  <si>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</si>
  <si>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</si>
  <si>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</si>
  <si>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</si>
  <si>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</si>
  <si>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</si>
  <si>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</si>
  <si>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</si>
  <si>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</si>
  <si>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</si>
  <si>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</si>
  <si>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</si>
  <si>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</si>
  <si>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</si>
  <si>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</si>
  <si>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</si>
  <si>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</si>
  <si>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</si>
  <si>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</si>
  <si>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</si>
  <si>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</si>
  <si>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</si>
  <si>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</si>
  <si>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</si>
  <si>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</si>
  <si>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</si>
  <si>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</si>
  <si>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</si>
  <si>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</si>
  <si>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</si>
  <si>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</si>
  <si>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</si>
  <si>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</si>
  <si>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</si>
  <si>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</si>
  <si>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</si>
  <si>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</si>
  <si>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</si>
  <si>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</si>
  <si>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</si>
  <si>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</si>
  <si>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</si>
  <si>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</si>
  <si>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</si>
  <si>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</si>
  <si>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</si>
  <si>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</si>
  <si>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</si>
  <si>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</si>
  <si>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</si>
  <si>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</si>
  <si>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</si>
  <si>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</si>
  <si>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</si>
  <si>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</si>
  <si>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</si>
  <si>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</si>
  <si>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</si>
  <si>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</si>
  <si>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</si>
  <si>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</si>
  <si>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</si>
  <si>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</si>
  <si>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</si>
  <si>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</si>
  <si>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</si>
  <si>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</si>
  <si>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</si>
  <si>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</si>
  <si>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</si>
  <si>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</si>
  <si>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</si>
  <si>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</si>
  <si>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</si>
  <si>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</si>
  <si>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</si>
  <si>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</si>
  <si>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</si>
  <si>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</si>
  <si>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</si>
  <si>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</si>
  <si>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</si>
  <si>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</si>
  <si>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</si>
  <si>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</si>
  <si>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</si>
  <si>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</si>
  <si>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</si>
  <si>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</si>
  <si>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</si>
  <si>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</si>
  <si>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</si>
  <si>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</si>
  <si>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</si>
  <si>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</si>
  <si>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</si>
  <si>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</si>
  <si>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</si>
  <si>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</si>
  <si>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</si>
  <si>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</si>
  <si>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</si>
  <si>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</si>
  <si>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</si>
  <si>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</si>
  <si>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</si>
  <si>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</si>
  <si>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</si>
  <si>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</si>
  <si>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</si>
  <si>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</si>
  <si>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</si>
  <si>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</si>
  <si>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</si>
  <si>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</si>
  <si>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</si>
  <si>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</si>
  <si>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</si>
  <si>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</si>
  <si>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</si>
  <si>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</si>
  <si>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</si>
  <si>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</si>
  <si>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</si>
  <si>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</si>
  <si>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</si>
  <si>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</si>
  <si>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</si>
  <si>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</si>
  <si>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</si>
  <si>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</si>
  <si>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</si>
  <si>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</si>
  <si>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</si>
  <si>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</si>
  <si>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</si>
  <si>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</si>
  <si>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</si>
  <si>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</si>
  <si>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</si>
  <si>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</si>
  <si>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</si>
  <si>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</si>
  <si>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</si>
  <si>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</si>
  <si>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</si>
  <si>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</si>
  <si>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</si>
  <si>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</si>
  <si>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</si>
  <si>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</si>
  <si>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</si>
  <si>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</si>
  <si>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</si>
  <si>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</si>
  <si>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</si>
  <si>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</si>
  <si>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</si>
  <si>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</si>
  <si>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</si>
  <si>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</si>
  <si>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</si>
  <si>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</si>
  <si>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</si>
  <si>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</si>
  <si>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</si>
  <si>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</si>
  <si>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</si>
  <si>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</si>
  <si>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</si>
  <si>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</si>
  <si>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</si>
  <si>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</si>
  <si>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</si>
  <si>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</si>
  <si>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</si>
  <si>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</si>
  <si>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</si>
  <si>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</si>
  <si>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</si>
  <si>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</si>
  <si>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</si>
  <si>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</si>
  <si>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</si>
  <si>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</si>
  <si>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</si>
  <si>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</si>
  <si>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</si>
  <si>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</si>
  <si>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</si>
  <si>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</si>
  <si>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</si>
  <si>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</si>
  <si>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</si>
  <si>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</si>
  <si>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</si>
  <si>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</si>
  <si>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</si>
  <si>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</si>
  <si>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</si>
  <si>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</si>
  <si>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</si>
  <si>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</si>
  <si>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</si>
  <si>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</si>
  <si>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</si>
  <si>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</si>
  <si>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</si>
  <si>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</si>
  <si>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</si>
  <si>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</si>
  <si>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</si>
  <si>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</si>
  <si>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</si>
  <si>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</si>
  <si>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</si>
  <si>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</si>
  <si>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</si>
  <si>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</si>
  <si>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</si>
  <si>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</si>
  <si>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</si>
  <si>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</si>
  <si>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</si>
  <si>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</si>
  <si>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</si>
  <si>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</si>
  <si>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</si>
  <si>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</si>
  <si>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</si>
  <si>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</si>
  <si>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</si>
  <si>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</si>
  <si>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</si>
  <si>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</si>
  <si>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</si>
  <si>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</si>
  <si>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</si>
  <si>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</si>
  <si>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</si>
  <si>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</si>
  <si>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</si>
  <si>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</si>
  <si>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</si>
  <si>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</si>
  <si>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</si>
  <si>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</si>
  <si>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</si>
  <si>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</si>
  <si>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</si>
  <si>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</si>
  <si>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</si>
  <si>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</si>
  <si>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</si>
  <si>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</si>
  <si>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</si>
  <si>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</si>
  <si>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</si>
  <si>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</si>
  <si>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</si>
  <si>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</si>
  <si>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</si>
  <si>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</si>
  <si>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</si>
  <si>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</si>
  <si>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</si>
  <si>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</si>
  <si>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</si>
  <si>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</si>
  <si>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</si>
  <si>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</si>
  <si>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</si>
  <si>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</si>
  <si>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</si>
  <si>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</si>
  <si>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</si>
  <si>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</si>
  <si>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</si>
  <si>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</si>
  <si>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</si>
  <si>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</si>
  <si>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</si>
  <si>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</si>
  <si>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</si>
  <si>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</si>
  <si>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</si>
  <si>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</si>
  <si>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</si>
  <si>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</si>
  <si>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</si>
  <si>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</si>
  <si>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</si>
  <si>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</si>
  <si>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</si>
  <si>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</si>
  <si>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</si>
  <si>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</si>
  <si>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</si>
  <si>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</si>
  <si>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</si>
  <si>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</si>
  <si>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</si>
  <si>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</si>
  <si>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</si>
  <si>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</si>
  <si>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</si>
  <si>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</si>
  <si>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</si>
  <si>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</si>
  <si>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</si>
  <si>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</si>
  <si>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</si>
  <si>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</si>
  <si>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</si>
  <si>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</si>
  <si>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</si>
  <si>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</si>
  <si>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</si>
  <si>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</si>
  <si>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</si>
  <si>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</si>
  <si>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</si>
  <si>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</si>
  <si>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</si>
  <si>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</si>
  <si>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</si>
  <si>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</si>
  <si>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</si>
  <si>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</si>
  <si>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</si>
  <si>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</si>
  <si>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</si>
  <si>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</si>
  <si>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</si>
  <si>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</si>
  <si>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</si>
  <si>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</si>
  <si>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</si>
  <si>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</si>
  <si>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</si>
  <si>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</si>
  <si>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</si>
  <si>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</si>
  <si>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</si>
  <si>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</si>
  <si>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</si>
  <si>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</si>
  <si>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</si>
  <si>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</si>
  <si>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</si>
  <si>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</si>
  <si>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</si>
  <si>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</si>
  <si>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</si>
  <si>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</si>
  <si>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</si>
  <si>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</si>
  <si>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</si>
  <si>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</si>
  <si>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</si>
  <si>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</si>
  <si>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</si>
  <si>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</si>
  <si>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</si>
  <si>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</si>
  <si>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</si>
  <si>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</si>
  <si>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</si>
  <si>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</si>
  <si>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</si>
  <si>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</si>
  <si>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</si>
  <si>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</si>
  <si>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</si>
  <si>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</si>
  <si>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</si>
  <si>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</si>
  <si>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</si>
  <si>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</si>
  <si>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</si>
  <si>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</si>
  <si>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</si>
  <si>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</si>
  <si>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</si>
  <si>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</si>
  <si>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</si>
  <si>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</si>
  <si>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</si>
  <si>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</si>
  <si>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</si>
  <si>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</si>
  <si>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</si>
  <si>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</si>
  <si>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</si>
  <si>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</si>
  <si>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</si>
  <si>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</si>
  <si>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</si>
  <si>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</si>
  <si>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</si>
  <si>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</si>
  <si>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</si>
  <si>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</si>
  <si>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</si>
  <si>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</si>
  <si>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</si>
  <si>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</si>
  <si>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</si>
  <si>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</si>
  <si>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</si>
  <si>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</si>
  <si>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</si>
  <si>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</si>
  <si>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</si>
  <si>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</si>
  <si>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</si>
  <si>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</si>
  <si>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</si>
  <si>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</si>
  <si>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</si>
  <si>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</si>
  <si>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</si>
  <si>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</si>
  <si>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</si>
  <si>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</si>
  <si>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</si>
  <si>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</si>
  <si>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</si>
  <si>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</si>
  <si>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</si>
  <si>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</si>
  <si>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</si>
  <si>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</si>
  <si>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</si>
  <si>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</si>
  <si>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</si>
  <si>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</si>
  <si>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</si>
  <si>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</si>
  <si>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</si>
  <si>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</si>
  <si>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</si>
  <si>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</si>
  <si>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</si>
  <si>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</si>
  <si>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</si>
  <si>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</si>
  <si>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</si>
  <si>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</si>
  <si>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</si>
  <si>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</si>
  <si>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</si>
  <si>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</si>
  <si>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</si>
  <si>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</si>
  <si>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</si>
  <si>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</si>
  <si>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</si>
  <si>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</si>
  <si>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</si>
  <si>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</si>
  <si>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</si>
  <si>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</si>
  <si>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</si>
  <si>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</si>
  <si>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</si>
  <si>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</si>
  <si>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</si>
  <si>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</si>
  <si>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</si>
  <si>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</si>
  <si>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</si>
  <si>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</si>
  <si>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</si>
  <si>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</si>
  <si>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</si>
  <si>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</si>
  <si>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</si>
  <si>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</si>
  <si>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</si>
  <si>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</si>
  <si>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</si>
  <si>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</si>
  <si>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</si>
  <si>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</si>
  <si>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</si>
  <si>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</si>
  <si>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</si>
  <si>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</si>
  <si>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</si>
  <si>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</si>
  <si>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</si>
  <si>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</si>
  <si>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</si>
  <si>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</si>
  <si>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</si>
  <si>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</si>
  <si>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</si>
  <si>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</si>
  <si>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</si>
  <si>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</si>
  <si>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</si>
  <si>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</si>
  <si>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</si>
  <si>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</si>
  <si>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</si>
  <si>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</si>
  <si>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</si>
  <si>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</si>
  <si>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</si>
  <si>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</si>
  <si>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</si>
  <si>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</si>
  <si>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</si>
  <si>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</si>
  <si>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</si>
  <si>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</si>
  <si>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</si>
  <si>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</si>
  <si>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</si>
  <si>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</si>
  <si>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</si>
  <si>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</si>
  <si>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</si>
  <si>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</si>
  <si>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</si>
  <si>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</si>
  <si>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</si>
  <si>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</si>
  <si>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</si>
  <si>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</si>
  <si>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</si>
  <si>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</si>
  <si>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</si>
  <si>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</si>
  <si>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</si>
  <si>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</si>
  <si>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</si>
  <si>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</si>
  <si>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</si>
  <si>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</si>
  <si>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</si>
  <si>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</si>
  <si>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</si>
  <si>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</si>
  <si>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</si>
  <si>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</si>
  <si>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</si>
  <si>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</si>
  <si>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</si>
  <si>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</si>
  <si>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</si>
  <si>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</si>
  <si>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</si>
  <si>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</si>
  <si>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</si>
  <si>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</si>
  <si>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</si>
  <si>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</si>
  <si>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</si>
  <si>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</si>
  <si>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</si>
  <si>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</si>
  <si>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</si>
  <si>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</si>
  <si>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</si>
  <si>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</si>
  <si>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</si>
  <si>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</si>
  <si>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</si>
  <si>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</si>
  <si>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</si>
  <si>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</si>
  <si>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</si>
  <si>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</si>
  <si>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</si>
  <si>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</si>
  <si>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</si>
  <si>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</si>
  <si>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</si>
  <si>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</si>
  <si>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</si>
  <si>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</si>
  <si>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</si>
  <si>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</si>
  <si>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</si>
  <si>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</si>
  <si>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</si>
  <si>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</si>
  <si>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</si>
  <si>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</si>
  <si>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</si>
  <si>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</si>
  <si>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</si>
  <si>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</si>
  <si>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</si>
  <si>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</si>
  <si>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</si>
  <si>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</si>
  <si>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</si>
  <si>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</si>
  <si>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</si>
  <si>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</si>
  <si>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</si>
  <si>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</si>
  <si>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</si>
  <si>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</si>
  <si>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</si>
  <si>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</si>
  <si>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</si>
  <si>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</si>
  <si>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</si>
  <si>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</si>
  <si>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</si>
  <si>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</si>
  <si>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</si>
  <si>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</si>
  <si>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</si>
  <si>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</si>
  <si>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</si>
  <si>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</si>
  <si>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</si>
  <si>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</si>
  <si>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</si>
  <si>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</si>
  <si>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</si>
  <si>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</si>
  <si>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</si>
  <si>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</si>
  <si>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</si>
  <si>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</si>
  <si>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</si>
  <si>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</si>
  <si>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</si>
  <si>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</si>
  <si>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</si>
  <si>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</si>
  <si>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</si>
  <si>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</si>
  <si>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</si>
  <si>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</si>
  <si>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</si>
  <si>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</si>
  <si>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</si>
  <si>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</si>
  <si>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</si>
  <si>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</si>
  <si>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</si>
  <si>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</si>
  <si>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</si>
  <si>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</si>
  <si>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</si>
  <si>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</si>
  <si>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</si>
  <si>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</si>
  <si>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</si>
  <si>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</si>
  <si>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</si>
  <si>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</si>
  <si>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</si>
  <si>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</si>
  <si>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</si>
  <si>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</si>
  <si>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</si>
  <si>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</si>
  <si>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</si>
  <si>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</si>
  <si>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</si>
  <si>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</si>
  <si>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</si>
  <si>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</si>
  <si>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</si>
  <si>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</si>
  <si>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</si>
  <si>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</si>
  <si>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</si>
  <si>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</si>
  <si>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</si>
  <si>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</si>
  <si>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</si>
  <si>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</si>
  <si>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</si>
  <si>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</si>
  <si>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</si>
  <si>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</si>
  <si>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</si>
  <si>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</si>
  <si>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</si>
  <si>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</si>
  <si>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</si>
  <si>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</si>
  <si>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</si>
  <si>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</si>
  <si>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</si>
  <si>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</si>
  <si>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</si>
  <si>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</si>
  <si>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</si>
  <si>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</si>
  <si>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</si>
  <si>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</si>
  <si>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</si>
  <si>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</si>
  <si>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</si>
  <si>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</si>
  <si>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</si>
  <si>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</si>
  <si>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</si>
  <si>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</si>
  <si>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</si>
  <si>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</si>
  <si>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</si>
  <si>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</si>
  <si>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</si>
  <si>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</si>
  <si>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</si>
  <si>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</si>
  <si>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</si>
  <si>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</si>
  <si>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</si>
  <si>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</si>
  <si>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</si>
  <si>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</si>
  <si>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</si>
  <si>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</si>
  <si>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</si>
  <si>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</si>
  <si>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</si>
  <si>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</si>
  <si>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</si>
  <si>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</si>
  <si>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</si>
  <si>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</si>
  <si>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</si>
  <si>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</si>
  <si>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</si>
  <si>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</si>
  <si>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</si>
  <si>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</si>
  <si>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</si>
  <si>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</si>
  <si>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</si>
  <si>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</si>
  <si>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</si>
  <si>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</si>
  <si>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</si>
  <si>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</si>
  <si>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</si>
  <si>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</si>
  <si>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</si>
  <si>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</si>
  <si>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</si>
  <si>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</si>
  <si>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</si>
  <si>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</si>
  <si>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</si>
  <si>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</si>
  <si>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</si>
  <si>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</si>
  <si>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</si>
  <si>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</si>
  <si>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</si>
  <si>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</si>
  <si>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</si>
  <si>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</si>
  <si>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</si>
  <si>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</si>
  <si>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</si>
  <si>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</si>
  <si>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</si>
  <si>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</si>
  <si>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</si>
  <si>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</si>
  <si>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</si>
  <si>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</si>
  <si>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</si>
  <si>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</si>
  <si>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</si>
  <si>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</si>
  <si>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</si>
  <si>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</si>
  <si>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</si>
  <si>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</si>
  <si>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</si>
  <si>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</si>
  <si>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</si>
  <si>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</si>
  <si>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</si>
  <si>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</si>
  <si>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</si>
  <si>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</si>
  <si>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</si>
  <si>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</si>
  <si>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</si>
  <si>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</si>
  <si>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</si>
  <si>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</si>
  <si>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</si>
  <si>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</si>
  <si>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</si>
  <si>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</si>
  <si>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</si>
  <si>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</si>
  <si>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</si>
  <si>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</si>
  <si>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</si>
  <si>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</si>
  <si>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</si>
  <si>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</si>
  <si>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</si>
  <si>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</si>
  <si>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</si>
  <si>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</si>
  <si>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</si>
  <si>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</si>
  <si>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</si>
  <si>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</si>
  <si>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</si>
  <si>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</si>
  <si>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</si>
  <si>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</si>
  <si>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</si>
  <si>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</si>
  <si>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</si>
  <si>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</si>
  <si>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</si>
  <si>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</si>
  <si>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</si>
  <si>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</si>
  <si>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</si>
  <si>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</si>
  <si>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</si>
  <si>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</si>
  <si>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</si>
  <si>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</si>
  <si>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</si>
  <si>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</si>
  <si>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</si>
  <si>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</si>
  <si>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</si>
  <si>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</si>
  <si>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</si>
  <si>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</si>
  <si>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</si>
  <si>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</si>
  <si>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</si>
  <si>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</si>
  <si>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</si>
  <si>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</si>
  <si>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</si>
  <si>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</si>
  <si>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</si>
  <si>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</si>
  <si>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</si>
  <si>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</si>
  <si>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</si>
  <si>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</si>
  <si>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</si>
  <si>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</si>
  <si>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</si>
  <si>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</si>
  <si>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</si>
  <si>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</si>
  <si>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</si>
  <si>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</si>
  <si>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</si>
  <si>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</si>
  <si>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</si>
  <si>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</si>
  <si>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</si>
  <si>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</si>
  <si>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</si>
  <si>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</si>
  <si>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</si>
  <si>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</si>
  <si>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</si>
  <si>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</si>
  <si>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</si>
  <si>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</si>
  <si>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</si>
  <si>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</si>
  <si>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</si>
  <si>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</si>
  <si>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</si>
  <si>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</si>
  <si>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</si>
  <si>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</si>
  <si>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</si>
  <si>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</si>
  <si>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</si>
  <si>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</si>
  <si>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</si>
  <si>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</si>
  <si>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</si>
  <si>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</si>
  <si>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</si>
  <si>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</si>
  <si>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</si>
  <si>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</si>
  <si>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</si>
  <si>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</si>
  <si>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</si>
  <si>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</si>
  <si>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</si>
  <si>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</si>
  <si>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</si>
  <si>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</si>
  <si>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</si>
  <si>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</si>
  <si>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</si>
  <si>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</si>
  <si>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</si>
  <si>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</si>
  <si>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</si>
  <si>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</si>
  <si>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</si>
  <si>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</si>
  <si>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</si>
  <si>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</si>
  <si>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</si>
  <si>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</si>
  <si>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</si>
  <si>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</si>
  <si>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</si>
  <si>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</si>
  <si>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</si>
  <si>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</si>
  <si>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</si>
  <si>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</si>
  <si>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</si>
  <si>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</si>
  <si>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</si>
  <si>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</si>
  <si>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</si>
  <si>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</si>
  <si>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</si>
  <si>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</si>
  <si>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</si>
  <si>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</si>
  <si>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</si>
  <si>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</si>
  <si>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</si>
  <si>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</si>
  <si>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</si>
  <si>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</si>
  <si>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</si>
  <si>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</si>
  <si>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</si>
  <si>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</si>
  <si>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</si>
  <si>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</si>
  <si>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</si>
  <si>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</si>
  <si>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</si>
  <si>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</si>
  <si>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</si>
  <si>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</si>
  <si>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</si>
  <si>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</si>
  <si>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</si>
  <si>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</si>
  <si>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</si>
  <si>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</si>
  <si>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</si>
  <si>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</si>
  <si>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</si>
  <si>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</si>
  <si>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</si>
  <si>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</si>
  <si>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</si>
  <si>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</si>
  <si>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</si>
  <si>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</si>
  <si>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</si>
  <si>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</si>
  <si>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</si>
  <si>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</si>
  <si>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</si>
  <si>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</si>
  <si>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</si>
  <si>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</si>
  <si>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</si>
  <si>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</si>
  <si>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</si>
  <si>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</si>
  <si>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</si>
  <si>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</si>
  <si>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</si>
  <si>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</si>
  <si>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</si>
  <si>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</si>
  <si>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</si>
  <si>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</si>
  <si>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</si>
  <si>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</si>
  <si>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</si>
  <si>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</si>
  <si>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</si>
  <si>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</si>
  <si>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</si>
  <si>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</si>
  <si>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</si>
  <si>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</si>
  <si>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</si>
  <si>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</si>
  <si>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</si>
  <si>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</si>
  <si>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</si>
  <si>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</si>
  <si>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</si>
  <si>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</si>
  <si>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</si>
  <si>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</si>
  <si>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</si>
  <si>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</si>
  <si>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</si>
  <si>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</si>
  <si>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</si>
  <si>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</si>
  <si>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</si>
  <si>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</si>
  <si>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</si>
  <si>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</si>
  <si>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</si>
  <si>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</si>
  <si>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</si>
  <si>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</si>
  <si>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</si>
  <si>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</si>
  <si>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</si>
  <si>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</si>
  <si>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</si>
  <si>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</si>
  <si>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</si>
  <si>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</si>
  <si>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</si>
  <si>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</si>
  <si>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</si>
  <si>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</si>
  <si>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</si>
  <si>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</si>
  <si>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</si>
  <si>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</si>
  <si>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</si>
  <si>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</si>
  <si>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</si>
  <si>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</si>
  <si>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</si>
  <si>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</si>
  <si>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</si>
  <si>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</si>
  <si>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</si>
  <si>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</si>
  <si>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</si>
  <si>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</si>
  <si>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</si>
  <si>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</si>
  <si>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</si>
  <si>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</si>
  <si>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</si>
  <si>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</si>
  <si>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</si>
  <si>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</si>
  <si>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</si>
  <si>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</si>
  <si>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</si>
  <si>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</si>
  <si>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</si>
  <si>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</si>
  <si>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</si>
  <si>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</si>
  <si>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</si>
  <si>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</si>
  <si>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</si>
  <si>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</si>
  <si>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</si>
  <si>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</si>
  <si>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</si>
  <si>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</si>
  <si>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</si>
  <si>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</si>
  <si>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</si>
  <si>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</si>
  <si>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</si>
  <si>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</si>
  <si>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</si>
  <si>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</si>
  <si>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</si>
  <si>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</si>
  <si>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</si>
  <si>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</si>
  <si>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</si>
  <si>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</si>
  <si>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</si>
  <si>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</si>
  <si>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</si>
  <si>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</si>
  <si>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</si>
  <si>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</si>
  <si>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</si>
  <si>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</si>
  <si>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</si>
  <si>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</si>
  <si>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</si>
  <si>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</si>
  <si>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</si>
  <si>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</si>
  <si>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</si>
  <si>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</si>
  <si>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</si>
  <si>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</si>
  <si>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</si>
  <si>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</si>
  <si>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</si>
  <si>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</si>
  <si>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</si>
  <si>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</si>
  <si>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</si>
  <si>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</si>
  <si>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</si>
  <si>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</si>
  <si>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</si>
  <si>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</si>
  <si>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</si>
  <si>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</si>
  <si>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</si>
  <si>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</si>
  <si>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</si>
  <si>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</si>
  <si>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</si>
  <si>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</si>
  <si>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</si>
  <si>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</si>
  <si>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</si>
  <si>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</si>
  <si>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</si>
  <si>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</si>
  <si>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</si>
  <si>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</si>
  <si>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</si>
  <si>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</si>
  <si>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</si>
  <si>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</si>
  <si>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</si>
  <si>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</si>
  <si>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</si>
  <si>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</si>
  <si>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</si>
  <si>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</si>
  <si>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</si>
  <si>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</si>
  <si>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</si>
  <si>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</si>
  <si>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</si>
  <si>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</si>
  <si>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</si>
  <si>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</si>
  <si>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</si>
  <si>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</si>
  <si>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</si>
  <si>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</si>
  <si>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</si>
  <si>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</si>
  <si>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</si>
  <si>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</si>
  <si>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</si>
  <si>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</si>
  <si>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</si>
  <si>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</si>
  <si>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</si>
  <si>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</si>
  <si>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</si>
  <si>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</si>
  <si>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</si>
  <si>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</si>
  <si>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</si>
  <si>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</si>
  <si>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</si>
  <si>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</si>
  <si>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</si>
  <si>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</si>
  <si>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</si>
  <si>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</si>
  <si>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</si>
  <si>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</si>
  <si>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</si>
  <si>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</si>
  <si>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</si>
  <si>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</si>
  <si>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</si>
  <si>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</si>
  <si>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</si>
  <si>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</si>
  <si>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</si>
  <si>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</si>
  <si>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</si>
  <si>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</si>
  <si>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</si>
  <si>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</si>
  <si>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</si>
  <si>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</si>
  <si>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</si>
  <si>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</si>
  <si>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</si>
  <si>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</si>
  <si>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</si>
  <si>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</si>
  <si>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</si>
  <si>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</si>
  <si>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</si>
  <si>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</si>
  <si>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</si>
  <si>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</si>
  <si>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</si>
  <si>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</si>
  <si>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</si>
  <si>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</si>
  <si>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</si>
  <si>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</si>
  <si>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</si>
  <si>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</si>
  <si>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</si>
  <si>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</si>
  <si>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</si>
  <si>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</si>
  <si>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</si>
  <si>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</si>
  <si>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</si>
  <si>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</si>
  <si>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</si>
  <si>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</si>
  <si>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</si>
  <si>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</si>
  <si>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</si>
  <si>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</si>
  <si>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</si>
  <si>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</si>
  <si>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</si>
  <si>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</si>
  <si>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</si>
  <si>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</si>
  <si>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</si>
  <si>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</si>
  <si>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</si>
  <si>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</si>
  <si>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</si>
  <si>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</si>
  <si>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</si>
  <si>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</si>
  <si>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</si>
  <si>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</si>
  <si>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</si>
  <si>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</si>
  <si>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</si>
  <si>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</si>
  <si>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</si>
  <si>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</si>
  <si>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</si>
  <si>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</si>
  <si>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</si>
  <si>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</si>
  <si>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</si>
  <si>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</si>
  <si>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</si>
  <si>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</si>
  <si>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</si>
  <si>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</si>
  <si>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</si>
  <si>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</si>
  <si>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</si>
  <si>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</si>
  <si>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</si>
  <si>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</si>
  <si>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</si>
  <si>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</si>
  <si>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</si>
  <si>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</si>
  <si>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</si>
  <si>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</si>
  <si>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</si>
  <si>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</si>
  <si>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</si>
  <si>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</si>
  <si>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</si>
  <si>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</si>
  <si>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</si>
  <si>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</si>
  <si>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</si>
  <si>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</si>
  <si>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</si>
  <si>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</si>
  <si>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</si>
  <si>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</si>
  <si>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</si>
  <si>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</si>
  <si>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</si>
  <si>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</si>
  <si>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</si>
  <si>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</si>
  <si>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</si>
  <si>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</si>
  <si>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</si>
  <si>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</si>
  <si>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</si>
  <si>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</si>
  <si>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</si>
  <si>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</si>
  <si>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</si>
  <si>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</si>
  <si>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</si>
  <si>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</si>
  <si>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</si>
  <si>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</si>
  <si>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</si>
  <si>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</si>
  <si>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</si>
  <si>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</si>
  <si>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</si>
  <si>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</si>
  <si>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</si>
  <si>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</si>
  <si>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</si>
  <si>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</si>
  <si>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</si>
  <si>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</si>
  <si>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</si>
  <si>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</si>
  <si>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</si>
  <si>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</si>
  <si>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</si>
  <si>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</si>
  <si>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</si>
  <si>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</si>
  <si>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</si>
  <si>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</si>
  <si>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</si>
  <si>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</si>
  <si>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</si>
  <si>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</si>
  <si>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</si>
  <si>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</si>
  <si>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</si>
  <si>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</si>
  <si>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</si>
  <si>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</si>
  <si>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</si>
  <si>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</si>
  <si>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</si>
  <si>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</si>
  <si>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</si>
  <si>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</si>
  <si>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</si>
  <si>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</si>
  <si>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</si>
  <si>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</si>
  <si>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</si>
  <si>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</si>
  <si>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</si>
  <si>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</si>
  <si>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</si>
  <si>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</si>
  <si>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</si>
  <si>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</si>
  <si>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</si>
  <si>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</si>
  <si>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</si>
  <si>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</si>
  <si>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</si>
  <si>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</si>
  <si>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</si>
  <si>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</si>
  <si>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</si>
  <si>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</si>
  <si>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</si>
  <si>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</si>
  <si>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</si>
  <si>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</si>
  <si>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</si>
  <si>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</si>
  <si>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</si>
  <si>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</si>
  <si>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</si>
  <si>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</si>
  <si>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</si>
  <si>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</si>
  <si>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</si>
  <si>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</si>
  <si>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</si>
  <si>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</si>
  <si>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</si>
  <si>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</si>
  <si>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</si>
  <si>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</si>
  <si>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</si>
  <si>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</si>
  <si>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</si>
  <si>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</si>
  <si>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</si>
  <si>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</si>
  <si>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</si>
  <si>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</si>
  <si>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</si>
  <si>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</si>
  <si>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</si>
  <si>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</si>
  <si>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</si>
  <si>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</si>
  <si>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</si>
  <si>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</si>
  <si>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</si>
  <si>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</si>
  <si>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</si>
  <si>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</si>
  <si>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</si>
  <si>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</si>
  <si>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</si>
  <si>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</si>
  <si>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</si>
  <si>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</si>
  <si>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</si>
  <si>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</si>
  <si>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</si>
  <si>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</si>
  <si>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</si>
  <si>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</si>
  <si>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</si>
  <si>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</si>
  <si>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</si>
  <si>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</si>
  <si>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</si>
  <si>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</si>
  <si>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</si>
  <si>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</si>
  <si>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</si>
  <si>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</si>
  <si>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</si>
  <si>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</si>
  <si>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</si>
  <si>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</si>
  <si>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</si>
  <si>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</si>
  <si>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</si>
  <si>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</si>
  <si>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</si>
  <si>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</si>
  <si>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</si>
  <si>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</si>
  <si>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</si>
  <si>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</si>
  <si>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</si>
  <si>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</si>
  <si>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</si>
  <si>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</si>
  <si>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</si>
  <si>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</si>
  <si>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</si>
  <si>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</si>
  <si>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</si>
  <si>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</si>
  <si>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</si>
  <si>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</si>
  <si>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</si>
  <si>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</si>
  <si>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</si>
  <si>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</si>
  <si>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</si>
  <si>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</si>
  <si>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</si>
  <si>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</si>
  <si>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</si>
  <si>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</si>
  <si>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</si>
  <si>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</si>
  <si>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</si>
  <si>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</si>
  <si>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</si>
  <si>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</si>
  <si>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</si>
  <si>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</si>
  <si>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</si>
  <si>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</si>
  <si>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</si>
  <si>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</si>
  <si>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</si>
  <si>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</si>
  <si>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</si>
  <si>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</si>
  <si>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</si>
  <si>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</si>
  <si>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</si>
  <si>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</si>
  <si>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</si>
  <si>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</si>
  <si>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</si>
  <si>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</si>
  <si>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</si>
  <si>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</si>
  <si>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</si>
  <si>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</si>
  <si>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</si>
  <si>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</si>
  <si>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</si>
  <si>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</si>
  <si>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</si>
  <si>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</si>
  <si>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</si>
  <si>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</si>
  <si>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</si>
  <si>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</si>
  <si>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</si>
  <si>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</si>
  <si>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</si>
  <si>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</si>
  <si>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</si>
  <si>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</si>
  <si>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</si>
  <si>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</si>
  <si>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</si>
  <si>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</si>
  <si>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</si>
  <si>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</si>
  <si>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</si>
  <si>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</si>
  <si>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</si>
  <si>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</si>
  <si>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</si>
  <si>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</si>
  <si>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</si>
  <si>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</si>
  <si>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</si>
  <si>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</si>
  <si>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</si>
  <si>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</si>
  <si>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</si>
  <si>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</si>
  <si>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</si>
  <si>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</si>
  <si>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</si>
  <si>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</si>
  <si>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</si>
  <si>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</si>
  <si>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</si>
  <si>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</si>
  <si>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</si>
  <si>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</si>
  <si>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</si>
  <si>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</si>
  <si>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</si>
  <si>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</si>
  <si>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</si>
  <si>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</si>
  <si>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</si>
  <si>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</si>
  <si>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</si>
  <si>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</si>
  <si>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</si>
  <si>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</si>
  <si>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</si>
  <si>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</si>
  <si>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</si>
  <si>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</si>
  <si>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</si>
  <si>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</si>
  <si>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</si>
  <si>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</si>
  <si>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</si>
  <si>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</si>
  <si>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</si>
  <si>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</si>
  <si>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</si>
  <si>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</si>
  <si>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</si>
  <si>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</si>
  <si>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</si>
  <si>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</si>
  <si>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</si>
  <si>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</si>
  <si>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</si>
  <si>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</si>
  <si>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</si>
  <si>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</si>
  <si>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</si>
  <si>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</si>
  <si>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</si>
  <si>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</si>
  <si>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</si>
  <si>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</si>
  <si>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</si>
  <si>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</si>
  <si>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</si>
  <si>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</si>
  <si>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</si>
  <si>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</si>
  <si>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</si>
  <si>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</si>
  <si>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</si>
  <si>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</si>
  <si>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</si>
  <si>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</si>
  <si>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</si>
  <si>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</si>
  <si>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</si>
  <si>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</si>
  <si>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</si>
  <si>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</si>
  <si>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</si>
  <si>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</si>
  <si>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</si>
  <si>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</si>
  <si>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</si>
  <si>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</si>
  <si>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</si>
  <si>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</si>
  <si>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</si>
  <si>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</si>
  <si>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</si>
  <si>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</si>
  <si>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</si>
  <si>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</si>
  <si>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</si>
  <si>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</si>
  <si>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</si>
  <si>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</si>
  <si>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</si>
  <si>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</si>
  <si>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</si>
  <si>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</si>
  <si>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</si>
  <si>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</si>
  <si>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</si>
  <si>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</si>
  <si>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</si>
  <si>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</si>
  <si>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</si>
  <si>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</si>
  <si>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</si>
  <si>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</si>
  <si>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</si>
  <si>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</si>
  <si>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</si>
  <si>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</si>
  <si>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</si>
  <si>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</si>
  <si>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</si>
  <si>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</si>
  <si>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</si>
  <si>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</si>
  <si>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</si>
  <si>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</si>
  <si>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</si>
  <si>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</si>
  <si>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</si>
  <si>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</si>
  <si>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</si>
  <si>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</si>
  <si>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</si>
  <si>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</si>
  <si>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</si>
  <si>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</si>
  <si>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</si>
  <si>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</si>
  <si>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</si>
  <si>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</si>
  <si>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</si>
  <si>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</si>
  <si>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</si>
  <si>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</si>
  <si>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</si>
  <si>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</si>
  <si>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</si>
  <si>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</si>
  <si>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</si>
  <si>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</si>
  <si>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</si>
  <si>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</si>
  <si>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</si>
  <si>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</si>
  <si>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</si>
  <si>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</si>
  <si>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</si>
  <si>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</si>
  <si>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</si>
  <si>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</si>
  <si>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</si>
  <si>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</si>
  <si>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</si>
  <si>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</si>
  <si>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</si>
  <si>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</si>
  <si>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</si>
  <si>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</si>
  <si>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</si>
  <si>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</si>
  <si>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</si>
  <si>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</si>
  <si>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</si>
  <si>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</si>
  <si>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</si>
  <si>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</si>
  <si>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</si>
  <si>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</si>
  <si>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</si>
  <si>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</si>
  <si>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</si>
  <si>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</si>
  <si>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</si>
  <si>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</si>
  <si>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</si>
  <si>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</si>
  <si>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</si>
  <si>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</si>
  <si>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</si>
  <si>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</si>
  <si>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</si>
  <si>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</si>
  <si>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</si>
  <si>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</si>
  <si>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</si>
  <si>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</si>
  <si>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</si>
  <si>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</si>
  <si>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</si>
  <si>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</si>
  <si>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</si>
  <si>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</si>
  <si>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</si>
  <si>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</si>
  <si>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</si>
  <si>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</si>
  <si>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</si>
  <si>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</si>
  <si>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</si>
  <si>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</si>
  <si>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</si>
  <si>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</si>
  <si>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</si>
  <si>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</si>
  <si>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</si>
  <si>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</si>
  <si>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</si>
  <si>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</si>
  <si>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</si>
  <si>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</si>
  <si>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</si>
  <si>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</si>
  <si>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</si>
  <si>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</si>
  <si>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</si>
  <si>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</si>
  <si>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</si>
  <si>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</si>
  <si>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</si>
  <si>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</si>
  <si>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</si>
  <si>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</si>
  <si>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</si>
  <si>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</si>
  <si>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</si>
  <si>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</si>
  <si>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</si>
  <si>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</si>
  <si>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</si>
  <si>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</si>
  <si>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</si>
  <si>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</si>
  <si>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</si>
  <si>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</si>
  <si>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</si>
  <si>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</si>
  <si>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</si>
  <si>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</si>
  <si>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</si>
  <si>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</si>
  <si>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</si>
  <si>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</si>
  <si>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</si>
  <si>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</si>
  <si>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</si>
  <si>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</si>
  <si>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</si>
  <si>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</si>
  <si>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</si>
  <si>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</si>
  <si>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</si>
  <si>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</si>
  <si>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</si>
  <si>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</si>
  <si>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</si>
  <si>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</si>
  <si>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</si>
  <si>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</si>
  <si>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</si>
  <si>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</si>
  <si>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</si>
  <si>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</si>
  <si>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</si>
  <si>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</si>
  <si>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</si>
  <si>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</si>
  <si>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</si>
  <si>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</si>
  <si>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</si>
  <si>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</si>
  <si>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</si>
  <si>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</si>
  <si>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</si>
  <si>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</si>
  <si>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</si>
  <si>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</si>
  <si>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</si>
  <si>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</si>
  <si>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</si>
  <si>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</si>
  <si>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</si>
  <si>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</si>
  <si>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</si>
  <si>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</si>
  <si>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</si>
  <si>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</si>
  <si>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</si>
  <si>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</si>
  <si>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</si>
  <si>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</si>
  <si>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</si>
  <si>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</si>
  <si>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</si>
  <si>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</si>
  <si>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</si>
  <si>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</si>
  <si>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</si>
  <si>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</si>
  <si>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</si>
  <si>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</si>
  <si>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</si>
  <si>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</si>
  <si>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</si>
  <si>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</si>
  <si>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</si>
  <si>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</si>
  <si>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</si>
  <si>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</si>
  <si>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</si>
  <si>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</si>
  <si>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</si>
  <si>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</si>
  <si>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</si>
  <si>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</si>
  <si>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</si>
  <si>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</si>
  <si>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</si>
  <si>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</si>
  <si>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</si>
  <si>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</si>
  <si>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</si>
  <si>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</si>
  <si>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</si>
  <si>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</si>
  <si>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</si>
  <si>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</si>
  <si>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</si>
  <si>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</si>
  <si>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</si>
  <si>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</si>
  <si>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</si>
  <si>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</si>
  <si>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</si>
  <si>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</si>
  <si>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</si>
  <si>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</si>
  <si>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</si>
  <si>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</si>
  <si>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</si>
  <si>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</si>
  <si>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</si>
  <si>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</si>
  <si>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</si>
  <si>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</si>
  <si>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</si>
  <si>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</si>
  <si>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</si>
  <si>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</si>
  <si>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</si>
  <si>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</si>
  <si>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</si>
  <si>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</si>
  <si>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</si>
  <si>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</si>
  <si>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</si>
  <si>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</si>
  <si>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</si>
  <si>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</si>
  <si>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</si>
  <si>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</si>
  <si>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</si>
  <si>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</si>
  <si>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</si>
  <si>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</si>
  <si>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</si>
  <si>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</si>
  <si>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</si>
  <si>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</si>
  <si>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</si>
  <si>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</si>
  <si>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</si>
  <si>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</si>
  <si>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</si>
  <si>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</si>
  <si>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</si>
  <si>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</si>
  <si>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</si>
  <si>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</si>
  <si>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</si>
  <si>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</si>
  <si>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</si>
  <si>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</si>
  <si>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</si>
  <si>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</si>
  <si>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</si>
  <si>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</si>
  <si>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</si>
  <si>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</si>
  <si>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</si>
  <si>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</si>
  <si>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</si>
  <si>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</si>
  <si>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</si>
  <si>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</si>
  <si>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</si>
  <si>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</si>
  <si>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</si>
  <si>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</si>
  <si>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</si>
  <si>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</si>
  <si>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</si>
  <si>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</si>
  <si>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</si>
  <si>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</si>
  <si>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</si>
  <si>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</si>
  <si>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</si>
  <si>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</si>
  <si>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</si>
  <si>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</si>
  <si>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</si>
  <si>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</si>
  <si>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</si>
  <si>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</si>
  <si>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</si>
  <si>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</si>
  <si>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</si>
  <si>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</si>
  <si>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</si>
  <si>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</si>
  <si>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</si>
  <si>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</si>
  <si>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</si>
  <si>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</si>
  <si>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</si>
  <si>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</si>
  <si>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</si>
  <si>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</si>
  <si>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</si>
  <si>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</si>
  <si>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</si>
  <si>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</si>
  <si>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</si>
  <si>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</si>
  <si>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</si>
  <si>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</si>
  <si>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</si>
  <si>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</si>
  <si>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</si>
  <si>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</si>
  <si>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</si>
  <si>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</si>
  <si>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</si>
  <si>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</si>
  <si>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</si>
  <si>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</si>
  <si>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</si>
  <si>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</si>
  <si>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</si>
  <si>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</si>
  <si>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</si>
  <si>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</si>
  <si>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</si>
  <si>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</si>
  <si>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</si>
  <si>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</si>
  <si>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</si>
  <si>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</si>
  <si>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</si>
  <si>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</si>
  <si>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</si>
  <si>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</si>
  <si>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</si>
  <si>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</si>
  <si>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</si>
  <si>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</si>
  <si>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</si>
  <si>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</si>
  <si>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</si>
  <si>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</si>
  <si>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</si>
  <si>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</si>
  <si>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</si>
  <si>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</si>
  <si>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</si>
  <si>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</si>
  <si>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</si>
  <si>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</si>
  <si>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</si>
  <si>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</si>
  <si>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</si>
  <si>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</si>
  <si>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</si>
  <si>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</si>
  <si>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</si>
  <si>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</si>
  <si>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</si>
  <si>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</si>
  <si>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</si>
  <si>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</si>
  <si>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</si>
  <si>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</si>
  <si>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</si>
  <si>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</si>
  <si>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</si>
  <si>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</si>
  <si>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</si>
  <si>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</si>
  <si>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</si>
  <si>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</si>
  <si>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</si>
  <si>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</si>
  <si>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</si>
  <si>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</si>
  <si>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</si>
  <si>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</si>
  <si>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</si>
  <si>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</si>
  <si>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</si>
  <si>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</si>
  <si>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</si>
  <si>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</si>
  <si>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</si>
  <si>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</si>
  <si>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</si>
  <si>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</si>
  <si>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</si>
  <si>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</si>
  <si>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</si>
  <si>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</si>
  <si>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</si>
  <si>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</si>
  <si>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</si>
  <si>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</si>
  <si>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</si>
  <si>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</si>
  <si>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</si>
  <si>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</si>
  <si>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</si>
  <si>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</si>
  <si>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</si>
  <si>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</si>
  <si>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</si>
  <si>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</si>
  <si>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</si>
  <si>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</si>
  <si>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</si>
  <si>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</si>
  <si>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</si>
  <si>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</si>
  <si>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</si>
  <si>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</si>
  <si>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</si>
  <si>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</si>
  <si>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</si>
  <si>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</si>
  <si>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</si>
  <si>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</si>
  <si>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</si>
  <si>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</si>
  <si>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</si>
  <si>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</si>
  <si>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</si>
  <si>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</si>
  <si>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</si>
  <si>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</si>
  <si>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</si>
  <si>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</si>
  <si>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</si>
  <si>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</si>
  <si>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</si>
  <si>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</si>
  <si>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</si>
  <si>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</si>
  <si>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</si>
  <si>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</si>
  <si>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</si>
  <si>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</si>
  <si>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</si>
  <si>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</si>
  <si>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</si>
  <si>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</si>
  <si>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</si>
  <si>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</si>
  <si>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</si>
  <si>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</si>
  <si>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</si>
  <si>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</si>
  <si>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</si>
  <si>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</si>
  <si>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</si>
  <si>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</si>
  <si>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</si>
  <si>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</si>
  <si>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</si>
  <si>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</si>
  <si>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</si>
  <si>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</si>
  <si>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</si>
  <si>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</si>
  <si>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</si>
  <si>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</si>
  <si>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</si>
  <si>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</si>
  <si>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</si>
  <si>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</si>
  <si>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</si>
  <si>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</si>
  <si>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</si>
  <si>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</si>
  <si>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</si>
  <si>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</si>
  <si>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</si>
  <si>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</si>
  <si>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</si>
  <si>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</si>
  <si>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</si>
  <si>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</si>
  <si>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</si>
  <si>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</si>
  <si>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</si>
  <si>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</si>
  <si>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</si>
  <si>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</si>
  <si>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</si>
  <si>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</si>
  <si>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</si>
  <si>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</si>
  <si>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</si>
  <si>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</si>
  <si>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</si>
  <si>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</si>
  <si>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</si>
  <si>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</si>
  <si>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</si>
  <si>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</si>
  <si>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</si>
  <si>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</si>
  <si>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</si>
  <si>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</si>
  <si>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</si>
  <si>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</si>
  <si>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</si>
  <si>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</si>
  <si>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</si>
  <si>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</si>
  <si>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</si>
  <si>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</si>
  <si>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</si>
  <si>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</si>
  <si>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</si>
  <si>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</si>
  <si>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</si>
  <si>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</si>
  <si>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</si>
  <si>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</si>
  <si>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</si>
  <si>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</si>
  <si>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</si>
  <si>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</si>
  <si>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</si>
  <si>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</si>
  <si>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</si>
  <si>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</si>
  <si>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</si>
  <si>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</si>
  <si>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</si>
  <si>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</si>
  <si>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</si>
  <si>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</si>
  <si>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</si>
  <si>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</si>
  <si>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</si>
  <si>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</si>
  <si>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</si>
  <si>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</si>
  <si>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</si>
  <si>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</si>
  <si>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</si>
  <si>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</si>
  <si>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</si>
  <si>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</si>
  <si>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</si>
  <si>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</si>
  <si>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</si>
  <si>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</si>
  <si>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</si>
  <si>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</si>
  <si>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</si>
  <si>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</si>
  <si>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</si>
  <si>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</si>
  <si>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</si>
  <si>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</si>
  <si>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</si>
  <si>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</si>
  <si>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</si>
  <si>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</si>
  <si>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</si>
  <si>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</si>
  <si>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</si>
  <si>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</si>
  <si>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</si>
  <si>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</si>
  <si>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</si>
  <si>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</si>
  <si>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</si>
  <si>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</si>
  <si>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</si>
  <si>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</si>
  <si>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</si>
  <si>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</si>
  <si>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</si>
  <si>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</si>
  <si>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</si>
  <si>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</si>
  <si>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</si>
  <si>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</si>
  <si>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</si>
  <si>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</si>
  <si>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</si>
  <si>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</si>
  <si>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</si>
  <si>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</si>
  <si>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</si>
  <si>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</si>
  <si>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</si>
  <si>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</si>
  <si>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</si>
  <si>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</si>
  <si>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</si>
  <si>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</si>
  <si>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</si>
  <si>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</si>
  <si>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</si>
  <si>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</si>
  <si>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</si>
  <si>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</si>
  <si>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</si>
  <si>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</si>
  <si>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</si>
  <si>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</si>
  <si>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</si>
  <si>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</si>
  <si>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</si>
  <si>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</si>
  <si>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</si>
  <si>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</si>
  <si>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</si>
  <si>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</si>
  <si>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</si>
  <si>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</si>
  <si>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</si>
  <si>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</si>
  <si>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</si>
  <si>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</si>
  <si>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</si>
  <si>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</si>
  <si>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</si>
  <si>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</si>
  <si>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</si>
  <si>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</si>
  <si>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</si>
  <si>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</si>
  <si>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</si>
  <si>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</si>
  <si>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</si>
  <si>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</si>
  <si>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</si>
  <si>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</si>
  <si>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</si>
  <si>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</si>
  <si>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</si>
  <si>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</si>
  <si>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</si>
  <si>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</si>
  <si>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</si>
  <si>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</si>
  <si>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</si>
  <si>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</si>
  <si>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</si>
  <si>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</si>
  <si>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</si>
  <si>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</si>
  <si>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</si>
  <si>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</si>
  <si>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</si>
  <si>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</si>
  <si>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</si>
  <si>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</si>
  <si>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</si>
  <si>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</si>
  <si>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</si>
  <si>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</si>
  <si>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</si>
  <si>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</si>
  <si>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</si>
  <si>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</si>
  <si>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</si>
  <si>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</si>
  <si>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</si>
  <si>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</si>
  <si>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</si>
  <si>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</si>
  <si>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</si>
  <si>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</si>
  <si>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</si>
  <si>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</si>
  <si>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</si>
  <si>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</si>
  <si>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</si>
  <si>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</si>
  <si>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</si>
  <si>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</si>
  <si>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</si>
  <si>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</si>
  <si>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</si>
  <si>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</si>
  <si>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</si>
  <si>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</si>
  <si>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</si>
  <si>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</si>
  <si>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</si>
  <si>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</si>
  <si>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</si>
  <si>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</si>
  <si>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</si>
  <si>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</si>
  <si>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</si>
  <si>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</si>
  <si>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</si>
  <si>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</si>
  <si>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</si>
  <si>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</si>
  <si>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</si>
  <si>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</si>
  <si>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</si>
  <si>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</si>
  <si>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</si>
  <si>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</si>
  <si>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</si>
  <si>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</si>
  <si>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</si>
  <si>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</si>
  <si>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</si>
  <si>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</si>
  <si>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</si>
  <si>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</si>
  <si>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</si>
  <si>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</si>
  <si>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</si>
  <si>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</si>
  <si>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</si>
  <si>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</si>
  <si>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</si>
  <si>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</si>
  <si>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</si>
  <si>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</si>
  <si>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</si>
  <si>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</si>
  <si>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</si>
  <si>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</si>
  <si>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</si>
  <si>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</si>
  <si>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</si>
  <si>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</si>
  <si>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</si>
  <si>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</si>
  <si>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</si>
  <si>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</si>
  <si>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</si>
  <si>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</si>
  <si>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</si>
  <si>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</si>
  <si>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</si>
  <si>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</si>
  <si>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</si>
  <si>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</si>
  <si>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</si>
  <si>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</si>
  <si>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</si>
  <si>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</si>
  <si>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</si>
  <si>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</si>
  <si>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</si>
  <si>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</si>
  <si>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</si>
  <si>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</si>
  <si>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</si>
  <si>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</si>
  <si>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</si>
  <si>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</si>
  <si>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</si>
  <si>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</si>
  <si>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</si>
  <si>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</si>
  <si>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</si>
  <si>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</si>
  <si>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</si>
  <si>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</si>
  <si>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</si>
  <si>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</si>
  <si>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</si>
  <si>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</si>
  <si>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</si>
  <si>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</si>
  <si>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</si>
  <si>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</si>
  <si>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</si>
  <si>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</si>
  <si>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</si>
  <si>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</si>
  <si>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</si>
  <si>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</si>
  <si>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</si>
  <si>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</si>
  <si>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</si>
  <si>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</si>
  <si>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</si>
  <si>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</si>
  <si>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</si>
  <si>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</si>
  <si>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</si>
  <si>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</si>
  <si>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</si>
  <si>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</si>
  <si>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</si>
  <si>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</si>
  <si>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</si>
  <si>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</si>
  <si>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</si>
  <si>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</si>
  <si>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</si>
  <si>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</si>
  <si>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</si>
  <si>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</si>
  <si>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</si>
  <si>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</si>
  <si>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</si>
  <si>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</si>
  <si>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</si>
  <si>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</si>
  <si>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</si>
  <si>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</si>
  <si>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</si>
  <si>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</si>
  <si>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</si>
  <si>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</si>
  <si>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</si>
  <si>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</si>
  <si>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</si>
  <si>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</si>
  <si>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</si>
  <si>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</si>
  <si>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</si>
  <si>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</si>
  <si>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</si>
  <si>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</si>
  <si>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</si>
  <si>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</si>
  <si>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</si>
  <si>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</si>
  <si>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</si>
  <si>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</si>
  <si>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</si>
  <si>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</si>
  <si>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</si>
  <si>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</si>
  <si>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</si>
  <si>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</si>
  <si>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</si>
  <si>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</si>
  <si>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</si>
  <si>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</si>
  <si>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</si>
  <si>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</si>
  <si>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</si>
  <si>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</si>
  <si>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</si>
  <si>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</si>
  <si>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</si>
  <si>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</si>
  <si>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</si>
  <si>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</si>
  <si>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</si>
  <si>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</si>
  <si>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</si>
  <si>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</si>
  <si>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</si>
  <si>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</si>
  <si>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</si>
  <si>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</si>
  <si>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</si>
  <si>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</si>
  <si>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</si>
  <si>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</si>
  <si>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</si>
  <si>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</si>
  <si>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</si>
  <si>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</si>
  <si>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</si>
  <si>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</si>
  <si>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</si>
  <si>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</si>
  <si>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</si>
  <si>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</si>
  <si>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</si>
  <si>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</si>
  <si>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</si>
  <si>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</si>
  <si>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</si>
  <si>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</si>
  <si>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</si>
  <si>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</si>
  <si>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</si>
  <si>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</si>
  <si>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</si>
  <si>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</si>
  <si>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</si>
  <si>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</si>
  <si>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</si>
  <si>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</si>
  <si>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</si>
  <si>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</si>
  <si>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</si>
  <si>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</si>
  <si>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</si>
  <si>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</si>
  <si>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</si>
  <si>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</si>
  <si>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</si>
  <si>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</si>
  <si>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</si>
  <si>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</si>
  <si>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</si>
  <si>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</si>
  <si>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</si>
  <si>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</si>
  <si>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</si>
  <si>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</si>
  <si>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</si>
  <si>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</si>
  <si>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</si>
  <si>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</si>
  <si>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</si>
  <si>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</si>
  <si>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</si>
  <si>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</si>
  <si>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</si>
  <si>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</si>
  <si>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</si>
  <si>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</si>
  <si>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</si>
  <si>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</si>
  <si>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</si>
  <si>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</si>
  <si>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</si>
  <si>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</si>
  <si>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</si>
  <si>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</si>
  <si>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</si>
  <si>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</si>
  <si>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</si>
  <si>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</si>
  <si>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</si>
  <si>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</si>
  <si>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</si>
  <si>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</si>
  <si>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</si>
  <si>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</si>
  <si>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</si>
  <si>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</si>
  <si>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</si>
  <si>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</si>
  <si>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</si>
  <si>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</si>
  <si>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</si>
  <si>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</si>
  <si>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</si>
  <si>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</si>
  <si>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</si>
  <si>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</si>
  <si>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</si>
  <si>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</si>
  <si>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</si>
  <si>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</si>
  <si>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</si>
  <si>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</si>
  <si>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</si>
  <si>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</si>
  <si>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</si>
  <si>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</si>
  <si>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</si>
  <si>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</si>
  <si>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</si>
  <si>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</si>
  <si>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</si>
  <si>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</si>
  <si>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</si>
  <si>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</si>
  <si>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</si>
  <si>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</si>
  <si>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</si>
  <si>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</si>
  <si>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</si>
  <si>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</si>
  <si>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</si>
  <si>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</si>
  <si>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</si>
  <si>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</si>
  <si>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</si>
  <si>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</si>
  <si>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</si>
  <si>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</si>
  <si>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</si>
  <si>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</si>
  <si>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</si>
  <si>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</si>
  <si>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</si>
  <si>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</si>
  <si>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</si>
  <si>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</si>
  <si>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</si>
  <si>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</si>
  <si>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</si>
  <si>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</si>
  <si>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</si>
  <si>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</si>
  <si>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</si>
  <si>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</si>
  <si>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</si>
  <si>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</si>
  <si>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</si>
  <si>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</si>
  <si>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</si>
  <si>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</si>
  <si>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</si>
  <si>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</si>
  <si>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</si>
  <si>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</si>
  <si>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</si>
  <si>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</si>
  <si>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</si>
  <si>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</si>
  <si>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</si>
  <si>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</si>
  <si>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</si>
  <si>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</si>
  <si>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</si>
  <si>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</si>
  <si>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</si>
  <si>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</si>
  <si>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</si>
  <si>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</si>
  <si>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</si>
  <si>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</si>
  <si>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</si>
  <si>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</si>
  <si>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</si>
  <si>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</si>
  <si>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</si>
  <si>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</si>
  <si>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</si>
  <si>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</si>
  <si>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</si>
  <si>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</si>
  <si>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</si>
  <si>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</si>
  <si>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</si>
  <si>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</si>
  <si>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</si>
  <si>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</si>
  <si>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</si>
  <si>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</si>
  <si>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</si>
  <si>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</si>
  <si>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</si>
  <si>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</si>
  <si>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</si>
  <si>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</si>
  <si>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</si>
  <si>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</si>
  <si>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</si>
  <si>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</si>
  <si>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</si>
  <si>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</si>
  <si>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</si>
  <si>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</si>
  <si>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</si>
  <si>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</si>
  <si>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</si>
  <si>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</si>
  <si>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</si>
  <si>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</si>
  <si>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</si>
  <si>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</si>
  <si>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</si>
  <si>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</si>
  <si>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</si>
  <si>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</si>
  <si>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</si>
  <si>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</si>
  <si>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</si>
  <si>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</si>
  <si>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</si>
  <si>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</si>
  <si>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</si>
  <si>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</si>
  <si>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</si>
  <si>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</si>
  <si>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</si>
  <si>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</si>
  <si>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</si>
  <si>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</si>
  <si>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</si>
  <si>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</si>
  <si>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</si>
  <si>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</si>
  <si>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</si>
  <si>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</si>
  <si>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</si>
  <si>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</si>
  <si>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</si>
  <si>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</si>
  <si>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</si>
  <si>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</si>
  <si>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</si>
  <si>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</si>
  <si>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</si>
  <si>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</si>
  <si>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</si>
  <si>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</si>
  <si>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</si>
  <si>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</si>
  <si>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</si>
  <si>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</si>
  <si>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</si>
  <si>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</si>
  <si>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</si>
  <si>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</si>
  <si>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</si>
  <si>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</si>
  <si>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</si>
  <si>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</si>
  <si>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</si>
  <si>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</si>
  <si>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</si>
  <si>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</si>
  <si>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</si>
  <si>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</si>
  <si>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</si>
  <si>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</si>
  <si>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</si>
  <si>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</si>
  <si>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</si>
  <si>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</si>
  <si>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</si>
  <si>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</si>
  <si>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</si>
  <si>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</si>
  <si>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</si>
  <si>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</si>
  <si>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</si>
  <si>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</si>
  <si>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</si>
  <si>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</si>
  <si>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</si>
  <si>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</si>
  <si>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</si>
  <si>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</si>
  <si>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</si>
  <si>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</si>
  <si>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</si>
  <si>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</si>
  <si>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</si>
  <si>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</si>
  <si>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</si>
  <si>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</si>
  <si>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</si>
  <si>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</si>
  <si>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</si>
  <si>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</si>
  <si>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</si>
  <si>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</si>
  <si>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</si>
  <si>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</si>
  <si>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</si>
  <si>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</si>
  <si>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</si>
  <si>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</si>
  <si>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</si>
  <si>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</si>
  <si>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</si>
  <si>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</si>
  <si>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</si>
  <si>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</si>
  <si>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</si>
  <si>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</si>
  <si>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</si>
  <si>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</si>
  <si>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</si>
  <si>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</si>
  <si>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</si>
  <si>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</si>
  <si>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</si>
  <si>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</si>
  <si>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</si>
  <si>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</si>
  <si>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</si>
  <si>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</si>
  <si>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</si>
  <si>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</si>
  <si>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</si>
  <si>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</si>
  <si>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</si>
  <si>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</si>
  <si>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</si>
  <si>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</si>
  <si>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</si>
  <si>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</si>
  <si>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</si>
  <si>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</si>
  <si>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</si>
  <si>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</si>
  <si>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</si>
  <si>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</si>
  <si>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</si>
  <si>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</si>
  <si>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</si>
  <si>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</si>
  <si>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</si>
  <si>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</si>
  <si>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</si>
  <si>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</si>
  <si>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</si>
  <si>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</si>
  <si>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</si>
  <si>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</si>
  <si>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</si>
  <si>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</si>
  <si>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</si>
  <si>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</si>
  <si>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</si>
  <si>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</si>
  <si>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</si>
  <si>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</si>
  <si>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</si>
  <si>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</si>
  <si>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</si>
  <si>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</si>
  <si>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</si>
  <si>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</si>
  <si>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</si>
  <si>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</si>
  <si>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</si>
  <si>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</si>
  <si>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</si>
  <si>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</si>
  <si>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</si>
  <si>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</si>
  <si>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</si>
  <si>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</si>
  <si>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</si>
  <si>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</si>
  <si>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</si>
  <si>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</si>
  <si>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</si>
  <si>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</si>
  <si>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</si>
  <si>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</si>
  <si>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</si>
  <si>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</si>
  <si>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</si>
  <si>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</si>
  <si>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</si>
  <si>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</si>
  <si>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</si>
  <si>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</si>
  <si>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</si>
  <si>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</si>
  <si>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</si>
  <si>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</si>
  <si>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</si>
  <si>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</si>
  <si>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</si>
  <si>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</si>
  <si>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</si>
  <si>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</si>
  <si>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</si>
  <si>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</si>
  <si>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</si>
  <si>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</si>
  <si>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</si>
  <si>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</si>
  <si>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</si>
  <si>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</si>
  <si>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</si>
  <si>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</si>
  <si>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</si>
  <si>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</si>
  <si>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</si>
  <si>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</si>
  <si>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</si>
  <si>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</si>
  <si>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</si>
  <si>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</si>
  <si>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</si>
  <si>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</si>
  <si>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</si>
  <si>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</si>
  <si>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</si>
  <si>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</si>
  <si>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</si>
  <si>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</si>
  <si>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</si>
  <si>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</si>
  <si>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</si>
  <si>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</si>
  <si>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</si>
  <si>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</si>
  <si>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</si>
  <si>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</si>
  <si>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</si>
  <si>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</si>
  <si>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</si>
  <si>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</si>
  <si>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</si>
  <si>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</si>
  <si>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</si>
  <si>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</si>
  <si>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</si>
  <si>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</si>
  <si>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</si>
  <si>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</si>
  <si>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</si>
  <si>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</si>
  <si>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</si>
  <si>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</si>
  <si>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</si>
  <si>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</si>
  <si>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</si>
  <si>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</si>
  <si>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</si>
  <si>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</si>
  <si>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</si>
  <si>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</si>
  <si>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</si>
  <si>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</si>
  <si>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</si>
  <si>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</si>
  <si>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</si>
  <si>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</si>
  <si>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</si>
  <si>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</si>
  <si>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</si>
  <si>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</si>
  <si>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</si>
  <si>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</si>
  <si>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</si>
  <si>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</si>
  <si>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</si>
  <si>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</si>
  <si>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</si>
  <si>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</si>
  <si>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</si>
  <si>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</si>
  <si>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</si>
  <si>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</si>
  <si>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</si>
  <si>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</si>
  <si>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</si>
  <si>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</si>
  <si>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</si>
  <si>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</si>
  <si>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</si>
  <si>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</si>
  <si>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</si>
  <si>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</si>
  <si>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</si>
  <si>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</si>
  <si>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</si>
  <si>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</si>
  <si>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</si>
  <si>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</si>
  <si>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</si>
  <si>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</si>
  <si>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</si>
  <si>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</si>
  <si>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</si>
  <si>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</si>
  <si>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</si>
  <si>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</si>
  <si>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</si>
  <si>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</si>
  <si>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</si>
  <si>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</si>
  <si>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</si>
  <si>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</si>
  <si>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</si>
  <si>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</si>
  <si>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</si>
  <si>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</si>
  <si>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</si>
  <si>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</si>
  <si>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</si>
  <si>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</si>
  <si>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</si>
  <si>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</si>
  <si>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</si>
  <si>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</si>
  <si>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</si>
  <si>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</si>
  <si>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</si>
  <si>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</si>
  <si>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</si>
  <si>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</si>
  <si>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</si>
  <si>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</si>
  <si>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</si>
  <si>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</si>
  <si>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</si>
  <si>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</si>
  <si>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</si>
  <si>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</si>
  <si>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</si>
  <si>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</si>
  <si>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</si>
  <si>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</si>
  <si>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</si>
  <si>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</si>
  <si>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</si>
  <si>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</si>
  <si>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</si>
  <si>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</si>
  <si>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</si>
  <si>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</si>
  <si>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</si>
  <si>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</si>
  <si>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</si>
  <si>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</si>
  <si>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</si>
  <si>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</si>
  <si>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</si>
  <si>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</si>
  <si>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</si>
  <si>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</si>
  <si>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</si>
  <si>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</si>
  <si>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</si>
  <si>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</si>
  <si>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</si>
  <si>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</si>
  <si>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</si>
  <si>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</si>
  <si>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</si>
  <si>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</si>
  <si>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</si>
  <si>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</si>
  <si>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</si>
  <si>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</si>
  <si>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</si>
  <si>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</si>
  <si>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</si>
  <si>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</si>
  <si>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</si>
  <si>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</si>
  <si>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</si>
  <si>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</si>
  <si>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</si>
  <si>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</si>
  <si>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</si>
  <si>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</si>
  <si>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</si>
  <si>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</si>
  <si>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</si>
  <si>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</si>
  <si>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</si>
  <si>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</si>
  <si>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</si>
  <si>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</si>
  <si>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</si>
  <si>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</si>
  <si>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</si>
  <si>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</si>
  <si>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</si>
  <si>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</si>
  <si>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</si>
  <si>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</si>
  <si>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</si>
  <si>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</si>
  <si>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</si>
  <si>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</si>
  <si>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</si>
  <si>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</si>
  <si>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</si>
  <si>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</si>
  <si>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</si>
  <si>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</si>
  <si>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</si>
  <si>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</si>
  <si>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</si>
  <si>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</si>
  <si>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</si>
  <si>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</si>
  <si>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</si>
  <si>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</si>
  <si>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</si>
  <si>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</si>
  <si>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</si>
  <si>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</si>
  <si>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</si>
  <si>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</si>
  <si>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</si>
  <si>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</si>
  <si>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</si>
  <si>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</si>
  <si>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</si>
  <si>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</si>
  <si>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</si>
  <si>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</si>
  <si>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</si>
  <si>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</si>
  <si>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</si>
  <si>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</si>
  <si>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</si>
  <si>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</si>
  <si>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</si>
  <si>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</si>
  <si>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</si>
  <si>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</si>
  <si>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</si>
  <si>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</si>
  <si>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</si>
  <si>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</si>
  <si>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</si>
  <si>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</si>
  <si>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</si>
  <si>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</si>
  <si>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</si>
  <si>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</si>
  <si>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</si>
  <si>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</si>
  <si>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</si>
  <si>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</si>
  <si>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</si>
  <si>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</si>
  <si>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</si>
  <si>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</si>
  <si>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</si>
  <si>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</si>
  <si>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</si>
  <si>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</si>
  <si>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</si>
  <si>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</si>
  <si>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</si>
  <si>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</si>
  <si>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</si>
  <si>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</si>
  <si>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</si>
  <si>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</si>
  <si>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</si>
  <si>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</si>
  <si>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</si>
  <si>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</si>
  <si>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</si>
  <si>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</si>
  <si>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</si>
  <si>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</si>
  <si>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</si>
  <si>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</si>
  <si>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</si>
  <si>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</si>
  <si>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</si>
  <si>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</si>
  <si>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</si>
  <si>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</si>
  <si>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</si>
  <si>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</si>
  <si>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</si>
  <si>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</si>
  <si>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</si>
  <si>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</si>
  <si>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</si>
  <si>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</si>
  <si>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</si>
  <si>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</si>
  <si>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</si>
  <si>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</si>
  <si>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</si>
  <si>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</si>
  <si>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</si>
  <si>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</si>
  <si>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</si>
  <si>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</si>
  <si>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</si>
  <si>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</si>
  <si>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</si>
  <si>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</si>
  <si>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</si>
  <si>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</si>
  <si>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</si>
  <si>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</si>
  <si>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</si>
  <si>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</si>
  <si>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</si>
  <si>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</si>
  <si>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</si>
  <si>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</si>
  <si>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</si>
  <si>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</si>
  <si>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</si>
  <si>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</si>
  <si>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</si>
  <si>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</si>
  <si>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</si>
  <si>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</si>
  <si>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</si>
  <si>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</si>
  <si>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</si>
  <si>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</si>
  <si>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</si>
  <si>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</si>
  <si>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</si>
  <si>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</si>
  <si>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</si>
  <si>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</si>
  <si>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</si>
  <si>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</si>
  <si>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</si>
  <si>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</si>
  <si>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</si>
  <si>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</si>
  <si>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</si>
  <si>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</si>
  <si>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</si>
  <si>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</si>
  <si>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</si>
  <si>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</si>
  <si>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</si>
  <si>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</si>
  <si>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</si>
  <si>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</si>
  <si>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</si>
  <si>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</si>
  <si>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</si>
  <si>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</si>
  <si>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</si>
  <si>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</si>
  <si>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</si>
  <si>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</si>
  <si>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</si>
  <si>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</si>
  <si>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</si>
  <si>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</si>
  <si>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</si>
  <si>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</si>
  <si>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</si>
  <si>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</si>
  <si>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</si>
  <si>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</si>
  <si>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</si>
  <si>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</si>
  <si>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</si>
  <si>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</si>
  <si>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</si>
  <si>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</si>
  <si>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</si>
  <si>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</si>
  <si>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</si>
  <si>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</si>
  <si>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</si>
  <si>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</si>
  <si>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</si>
  <si>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</si>
  <si>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</si>
  <si>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</si>
  <si>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</si>
  <si>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</si>
  <si>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</si>
  <si>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</si>
  <si>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</si>
  <si>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</si>
  <si>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</si>
  <si>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</si>
  <si>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</si>
  <si>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</si>
  <si>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</si>
  <si>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</si>
  <si>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</si>
  <si>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</si>
  <si>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</si>
  <si>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</si>
  <si>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</si>
  <si>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</si>
  <si>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</si>
  <si>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</si>
  <si>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</si>
  <si>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</si>
  <si>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</si>
  <si>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</si>
  <si>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</si>
  <si>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</si>
  <si>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</si>
  <si>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</si>
  <si>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</si>
  <si>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</si>
  <si>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</si>
  <si>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</si>
  <si>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</si>
  <si>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</si>
  <si>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</si>
  <si>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</si>
  <si>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</si>
  <si>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</si>
  <si>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</si>
  <si>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</si>
  <si>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</si>
  <si>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</si>
  <si>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</si>
  <si>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</si>
  <si>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</si>
  <si>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</si>
  <si>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</si>
  <si>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</si>
  <si>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</si>
  <si>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</si>
  <si>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</si>
  <si>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</si>
  <si>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</si>
  <si>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</si>
  <si>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</si>
  <si>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</si>
  <si>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</si>
  <si>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</si>
  <si>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</si>
  <si>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</si>
  <si>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</si>
  <si>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</si>
  <si>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</si>
  <si>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</si>
  <si>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</si>
  <si>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</si>
  <si>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</si>
  <si>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</si>
  <si>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</si>
  <si>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</si>
  <si>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</si>
  <si>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</si>
  <si>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</si>
  <si>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</si>
  <si>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</si>
  <si>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</si>
  <si>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</si>
  <si>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</si>
  <si>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</si>
  <si>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</si>
  <si>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</si>
  <si>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</si>
  <si>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</si>
  <si>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</si>
  <si>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</si>
  <si>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</si>
  <si>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</si>
  <si>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</si>
  <si>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</si>
  <si>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</si>
  <si>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</si>
  <si>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</si>
  <si>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</si>
  <si>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</si>
  <si>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</si>
  <si>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</si>
  <si>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</si>
  <si>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</si>
  <si>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</si>
  <si>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</si>
  <si>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</si>
  <si>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</si>
  <si>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</si>
  <si>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</si>
  <si>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</si>
  <si>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</si>
  <si>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</si>
  <si>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</si>
  <si>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</si>
  <si>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</si>
  <si>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</si>
  <si>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</si>
  <si>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</si>
  <si>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</si>
  <si>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</si>
  <si>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</si>
  <si>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</si>
  <si>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</si>
  <si>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</si>
  <si>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</si>
  <si>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</si>
  <si>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</si>
  <si>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</si>
  <si>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</si>
  <si>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</si>
  <si>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</si>
  <si>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</si>
  <si>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</si>
  <si>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</si>
  <si>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</si>
  <si>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</si>
  <si>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</si>
  <si>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</si>
  <si>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</si>
  <si>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</si>
  <si>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</si>
  <si>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</si>
  <si>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</si>
  <si>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</si>
  <si>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</si>
  <si>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</si>
  <si>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</si>
  <si>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</si>
  <si>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</si>
  <si>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</si>
  <si>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</si>
  <si>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</si>
  <si>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</si>
  <si>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</si>
  <si>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</si>
  <si>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</si>
  <si>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</si>
  <si>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</si>
  <si>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</si>
  <si>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</si>
  <si>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</si>
  <si>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</si>
  <si>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</si>
  <si>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</si>
  <si>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</si>
  <si>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</si>
  <si>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</si>
  <si>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</si>
  <si>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</si>
  <si>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</si>
  <si>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</si>
  <si>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</si>
  <si>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</si>
  <si>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</si>
  <si>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</si>
  <si>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</si>
  <si>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</si>
  <si>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</si>
  <si>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</si>
  <si>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</si>
  <si>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</si>
  <si>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</si>
  <si>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</si>
  <si>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</si>
  <si>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</si>
  <si>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</si>
  <si>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</si>
  <si>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</si>
  <si>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</si>
  <si>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</si>
  <si>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</si>
  <si>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</si>
  <si>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</si>
  <si>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</si>
  <si>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</si>
  <si>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</si>
  <si>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</si>
  <si>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</si>
  <si>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</si>
  <si>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</si>
  <si>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</si>
  <si>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</si>
  <si>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</si>
  <si>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</si>
  <si>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</si>
  <si>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</si>
  <si>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</si>
  <si>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</si>
  <si>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</si>
  <si>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</si>
  <si>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</si>
  <si>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</si>
  <si>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</si>
  <si>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</si>
  <si>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</si>
  <si>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</si>
  <si>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</si>
  <si>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</si>
  <si>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</si>
  <si>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</si>
  <si>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</si>
  <si>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</si>
  <si>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</si>
  <si>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</si>
  <si>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</si>
  <si>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</si>
  <si>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</si>
  <si>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</si>
  <si>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</si>
  <si>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</si>
  <si>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</si>
  <si>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</si>
  <si>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</si>
  <si>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</si>
  <si>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</si>
  <si>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</si>
  <si>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</si>
  <si>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</si>
  <si>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</si>
  <si>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</si>
  <si>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</si>
  <si>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</si>
  <si>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</si>
  <si>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</si>
  <si>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</si>
  <si>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</si>
  <si>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</si>
  <si>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</si>
  <si>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</si>
  <si>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</si>
  <si>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</si>
  <si>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</si>
  <si>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</si>
  <si>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</si>
  <si>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</si>
  <si>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</si>
  <si>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</si>
  <si>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</si>
  <si>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</si>
  <si>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</si>
  <si>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</si>
  <si>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</si>
  <si>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</si>
  <si>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</si>
  <si>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</si>
  <si>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</si>
  <si>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</si>
  <si>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</si>
  <si>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</si>
  <si>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</si>
  <si>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</si>
  <si>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</si>
  <si>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</si>
  <si>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</si>
  <si>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</si>
  <si>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</si>
  <si>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</si>
  <si>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</si>
  <si>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</si>
  <si>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</si>
  <si>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</si>
  <si>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</si>
  <si>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</si>
  <si>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</si>
  <si>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</si>
  <si>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</si>
  <si>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</si>
  <si>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</si>
  <si>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</si>
  <si>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</si>
  <si>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</si>
  <si>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</si>
  <si>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</si>
  <si>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</si>
  <si>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</si>
  <si>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</si>
  <si>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</si>
  <si>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</si>
  <si>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</si>
  <si>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</si>
  <si>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</si>
  <si>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</si>
  <si>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</si>
  <si>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</si>
  <si>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</si>
  <si>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</si>
  <si>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</si>
  <si>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</si>
  <si>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</si>
  <si>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</si>
  <si>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</si>
  <si>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</si>
  <si>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</si>
  <si>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</si>
  <si>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</si>
  <si>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</si>
  <si>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</si>
  <si>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</si>
  <si>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</si>
  <si>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</si>
  <si>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</si>
  <si>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</si>
  <si>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</si>
  <si>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</si>
  <si>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</si>
  <si>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</si>
  <si>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</si>
  <si>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</si>
  <si>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</si>
  <si>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</si>
  <si>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</si>
  <si>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</si>
  <si>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</si>
  <si>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</si>
  <si>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</si>
  <si>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</si>
  <si>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</si>
  <si>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</si>
  <si>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</si>
  <si>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</si>
  <si>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</si>
  <si>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</si>
  <si>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</si>
  <si>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</si>
  <si>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</si>
  <si>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</si>
  <si>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</si>
  <si>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</si>
  <si>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</si>
  <si>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</si>
  <si>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</si>
  <si>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</si>
  <si>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</si>
  <si>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</si>
  <si>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</si>
  <si>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</si>
  <si>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</si>
  <si>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</si>
  <si>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</si>
  <si>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</si>
  <si>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</si>
  <si>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</si>
  <si>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</si>
  <si>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</si>
  <si>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</si>
  <si>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</si>
  <si>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</si>
  <si>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</si>
  <si>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</si>
  <si>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</si>
  <si>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</si>
  <si>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</si>
  <si>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</si>
  <si>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</si>
  <si>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</si>
  <si>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</si>
  <si>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</si>
  <si>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</si>
  <si>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</si>
  <si>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</si>
  <si>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</si>
  <si>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</si>
  <si>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</si>
  <si>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</si>
  <si>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</si>
  <si>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</si>
  <si>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</si>
  <si>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</si>
  <si>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</si>
  <si>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</si>
  <si>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</si>
  <si>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</si>
  <si>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</si>
  <si>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</si>
  <si>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</si>
  <si>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</si>
  <si>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</si>
  <si>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</si>
  <si>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</si>
  <si>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</si>
  <si>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</si>
  <si>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</si>
  <si>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</si>
  <si>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</si>
  <si>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</si>
  <si>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</si>
  <si>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</si>
  <si>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</si>
  <si>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</si>
  <si>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</si>
  <si>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</si>
  <si>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</si>
  <si>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</si>
  <si>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</si>
  <si>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</si>
  <si>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</si>
  <si>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</si>
  <si>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</si>
  <si>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</si>
  <si>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</si>
  <si>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</si>
  <si>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</si>
  <si>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</si>
  <si>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</si>
  <si>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</si>
  <si>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</si>
  <si>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</si>
  <si>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</si>
  <si>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</si>
  <si>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</si>
  <si>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</si>
  <si>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</si>
  <si>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</si>
  <si>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</si>
  <si>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</si>
  <si>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</si>
  <si>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</si>
  <si>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</si>
  <si>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</si>
  <si>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</si>
  <si>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</si>
  <si>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</si>
  <si>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</si>
  <si>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</si>
  <si>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</si>
  <si>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</si>
  <si>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</si>
  <si>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</si>
  <si>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</si>
  <si>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</si>
  <si>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</si>
  <si>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</si>
  <si>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</si>
  <si>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</si>
  <si>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</si>
  <si>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</si>
  <si>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</si>
  <si>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</si>
  <si>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</si>
  <si>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</si>
  <si>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</si>
  <si>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</si>
  <si>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</si>
  <si>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</si>
  <si>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</si>
  <si>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</si>
  <si>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</si>
  <si>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</si>
  <si>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</si>
  <si>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</si>
  <si>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</si>
  <si>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</si>
  <si>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</si>
  <si>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</si>
  <si>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</si>
  <si>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</si>
  <si>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</si>
  <si>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</si>
  <si>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</si>
  <si>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</si>
  <si>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</si>
  <si>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</si>
  <si>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</si>
  <si>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</si>
  <si>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</si>
  <si>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</si>
  <si>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</si>
  <si>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</si>
  <si>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</si>
  <si>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</si>
  <si>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</si>
  <si>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</si>
  <si>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</si>
  <si>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</si>
  <si>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</si>
  <si>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</si>
  <si>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</si>
  <si>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</si>
  <si>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</si>
  <si>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</si>
  <si>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</si>
  <si>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</si>
  <si>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</si>
  <si>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</si>
  <si>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</si>
  <si>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</si>
  <si>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</si>
  <si>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</si>
  <si>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</si>
  <si>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</si>
  <si>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</si>
  <si>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</si>
  <si>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</si>
  <si>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</si>
  <si>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</si>
  <si>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</si>
  <si>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</si>
  <si>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</si>
  <si>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</si>
  <si>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</si>
  <si>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</si>
  <si>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</si>
  <si>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</si>
  <si>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</si>
  <si>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</si>
  <si>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</si>
  <si>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</si>
  <si>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</si>
  <si>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</si>
  <si>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</si>
  <si>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</si>
  <si>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</si>
  <si>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</si>
  <si>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</si>
  <si>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</si>
  <si>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</si>
  <si>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</si>
  <si>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</si>
  <si>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</si>
  <si>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</si>
  <si>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</si>
  <si>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</si>
  <si>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</si>
  <si>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</si>
  <si>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</si>
  <si>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</si>
  <si>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</si>
  <si>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</si>
  <si>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</si>
  <si>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</si>
  <si>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</si>
  <si>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</si>
  <si>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</si>
  <si>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</si>
  <si>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</si>
  <si>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</si>
  <si>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</si>
  <si>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</si>
  <si>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</si>
  <si>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</si>
  <si>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</si>
  <si>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</si>
  <si>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</si>
  <si>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</si>
  <si>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</si>
  <si>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</si>
  <si>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</si>
  <si>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</si>
  <si>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</si>
  <si>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</si>
  <si>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</si>
  <si>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</si>
  <si>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</si>
  <si>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</si>
  <si>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</si>
  <si>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</si>
  <si>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</si>
  <si>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</si>
  <si>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</si>
  <si>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</si>
  <si>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</si>
  <si>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</si>
  <si>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</si>
  <si>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</si>
  <si>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</si>
  <si>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</si>
  <si>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</si>
  <si>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</si>
  <si>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</si>
  <si>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</si>
  <si>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</si>
  <si>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</si>
  <si>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</si>
  <si>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</si>
  <si>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</si>
  <si>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</si>
  <si>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</si>
  <si>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</si>
  <si>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</si>
  <si>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</si>
  <si>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</si>
  <si>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</si>
  <si>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</si>
  <si>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</si>
  <si>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</si>
  <si>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</si>
  <si>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</si>
  <si>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</si>
  <si>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</si>
  <si>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</si>
  <si>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</si>
  <si>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</si>
  <si>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</si>
  <si>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</si>
  <si>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</si>
  <si>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</si>
  <si>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</si>
  <si>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</si>
  <si>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</si>
  <si>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</si>
  <si>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</si>
  <si>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</si>
  <si>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</si>
  <si>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</si>
  <si>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</si>
  <si>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</si>
  <si>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</si>
  <si>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</si>
  <si>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</si>
  <si>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</si>
  <si>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</si>
  <si>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</si>
  <si>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</si>
  <si>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</si>
  <si>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</si>
  <si>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</si>
  <si>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</si>
  <si>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</si>
  <si>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</si>
  <si>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</si>
  <si>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</si>
  <si>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</si>
  <si>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</si>
  <si>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</si>
  <si>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</si>
  <si>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</si>
  <si>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</si>
  <si>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</si>
  <si>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</si>
  <si>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</si>
  <si>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</si>
  <si>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</si>
  <si>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</si>
  <si>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</si>
  <si>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</si>
  <si>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</si>
  <si>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</si>
  <si>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</si>
  <si>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</si>
  <si>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</si>
  <si>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</si>
  <si>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</si>
  <si>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</si>
  <si>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</si>
  <si>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</si>
  <si>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</si>
  <si>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</si>
  <si>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</si>
  <si>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</si>
  <si>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</si>
  <si>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</si>
  <si>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</si>
  <si>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</si>
  <si>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</si>
  <si>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</si>
  <si>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</si>
  <si>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</si>
  <si>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</si>
  <si>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</si>
  <si>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</si>
  <si>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</si>
  <si>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</si>
  <si>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</si>
  <si>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</si>
  <si>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</si>
  <si>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</si>
  <si>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</si>
  <si>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</si>
  <si>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</si>
  <si>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</si>
  <si>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</si>
  <si>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</si>
  <si>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</si>
  <si>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</si>
  <si>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</si>
  <si>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</si>
  <si>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</si>
  <si>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</si>
  <si>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</si>
  <si>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</si>
  <si>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</si>
  <si>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</si>
  <si>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</si>
  <si>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</si>
  <si>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</si>
  <si>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</si>
  <si>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</si>
  <si>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</si>
  <si>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</si>
  <si>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</si>
  <si>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</si>
  <si>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</si>
  <si>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</si>
  <si>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</si>
  <si>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</si>
  <si>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</si>
  <si>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</si>
  <si>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</si>
  <si>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</si>
  <si>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</si>
  <si>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</si>
  <si>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</si>
  <si>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</si>
  <si>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</si>
  <si>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</si>
  <si>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</si>
  <si>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</si>
  <si>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</si>
  <si>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</si>
  <si>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</si>
  <si>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</si>
  <si>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</si>
  <si>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</si>
  <si>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</si>
  <si>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</si>
  <si>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</si>
  <si>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</si>
  <si>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</si>
  <si>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</si>
  <si>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</si>
  <si>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</si>
  <si>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</si>
  <si>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</si>
  <si>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</si>
  <si>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</si>
  <si>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</si>
  <si>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</si>
  <si>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</si>
  <si>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</si>
  <si>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</si>
  <si>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</si>
  <si>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</si>
  <si>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</si>
  <si>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</si>
  <si>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</si>
  <si>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</si>
  <si>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</si>
  <si>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</si>
  <si>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</si>
  <si>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</si>
  <si>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</si>
  <si>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</si>
  <si>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</si>
  <si>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</si>
  <si>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</si>
  <si>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</si>
  <si>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</si>
  <si>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</si>
  <si>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</si>
  <si>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</si>
  <si>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</si>
  <si>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</si>
  <si>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</si>
  <si>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</si>
  <si>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</si>
  <si>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</si>
  <si>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</si>
  <si>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</si>
  <si>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</si>
  <si>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</si>
  <si>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</si>
  <si>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</si>
  <si>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</si>
  <si>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</si>
  <si>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</si>
  <si>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</si>
  <si>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</si>
  <si>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</si>
  <si>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</si>
  <si>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</si>
  <si>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</si>
  <si>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</si>
  <si>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</si>
  <si>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</si>
  <si>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</si>
  <si>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</si>
  <si>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</si>
  <si>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</si>
  <si>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</si>
  <si>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</si>
  <si>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</si>
  <si>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</si>
  <si>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</si>
  <si>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</si>
  <si>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</si>
  <si>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</si>
  <si>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</si>
  <si>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</si>
  <si>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</si>
  <si>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</si>
  <si>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</si>
  <si>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</si>
  <si>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</si>
  <si>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</si>
  <si>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</si>
  <si>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</si>
  <si>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</si>
  <si>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</si>
  <si>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</si>
  <si>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</si>
  <si>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</si>
  <si>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</si>
  <si>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</si>
  <si>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</si>
  <si>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</si>
  <si>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</si>
  <si>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</si>
  <si>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</si>
  <si>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</si>
  <si>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</si>
  <si>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</si>
  <si>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</si>
  <si>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</si>
  <si>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</si>
  <si>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</si>
  <si>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</si>
  <si>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</si>
  <si>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</si>
  <si>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</si>
  <si>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</si>
  <si>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</si>
  <si>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</si>
  <si>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</si>
  <si>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</si>
  <si>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</si>
  <si>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</si>
  <si>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</si>
  <si>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</si>
  <si>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</si>
  <si>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</si>
  <si>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</si>
  <si>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</si>
  <si>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</si>
  <si>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</si>
  <si>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</si>
  <si>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</si>
  <si>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</si>
  <si>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</si>
  <si>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</si>
  <si>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</si>
  <si>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</si>
  <si>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</si>
  <si>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</si>
  <si>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</si>
  <si>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</si>
  <si>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</si>
  <si>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</si>
  <si>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</si>
  <si>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</si>
  <si>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</si>
  <si>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</si>
  <si>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</si>
  <si>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</si>
  <si>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</si>
  <si>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</si>
  <si>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</si>
  <si>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</si>
  <si>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</si>
  <si>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</si>
  <si>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</si>
  <si>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</si>
  <si>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</si>
  <si>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</si>
  <si>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</si>
  <si>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</si>
  <si>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</si>
  <si>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</si>
  <si>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</si>
  <si>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</si>
  <si>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</si>
  <si>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</si>
  <si>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</si>
  <si>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</si>
  <si>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</si>
  <si>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</si>
  <si>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</si>
  <si>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</si>
  <si>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</si>
  <si>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</si>
  <si>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</si>
  <si>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</si>
  <si>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</si>
  <si>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</si>
  <si>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</si>
  <si>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</si>
  <si>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</si>
  <si>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</si>
  <si>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</si>
  <si>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</si>
  <si>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</si>
  <si>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</si>
  <si>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</si>
  <si>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</si>
  <si>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</si>
  <si>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</si>
  <si>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</si>
  <si>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</si>
  <si>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</si>
  <si>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</si>
  <si>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</si>
  <si>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</si>
  <si>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</si>
  <si>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</si>
  <si>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</si>
  <si>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</si>
  <si>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</si>
  <si>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</si>
  <si>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</si>
  <si>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</si>
  <si>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</si>
  <si>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</si>
  <si>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</si>
  <si>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</si>
  <si>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</si>
  <si>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</si>
  <si>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</si>
  <si>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</si>
  <si>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</si>
  <si>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</si>
  <si>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</si>
  <si>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</si>
  <si>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</si>
  <si>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</si>
  <si>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</si>
  <si>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</si>
  <si>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</si>
  <si>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</si>
  <si>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</si>
  <si>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</si>
  <si>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</si>
  <si>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</si>
  <si>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</si>
  <si>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</si>
  <si>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</si>
  <si>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</si>
  <si>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</si>
  <si>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</si>
  <si>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</si>
  <si>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</si>
  <si>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</si>
  <si>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</si>
  <si>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</si>
  <si>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</si>
  <si>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</si>
  <si>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</si>
  <si>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</si>
  <si>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</si>
  <si>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</si>
  <si>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</si>
  <si>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</si>
  <si>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</si>
  <si>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</si>
  <si>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</si>
  <si>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</si>
  <si>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</si>
  <si>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</si>
  <si>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</si>
  <si>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</si>
  <si>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</si>
  <si>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</si>
  <si>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</si>
  <si>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</si>
  <si>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</si>
  <si>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</si>
  <si>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</si>
  <si>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</si>
  <si>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</si>
  <si>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</si>
  <si>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</si>
  <si>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</si>
  <si>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</si>
  <si>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</si>
  <si>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</si>
  <si>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</si>
  <si>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</si>
  <si>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</si>
  <si>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</si>
  <si>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</si>
  <si>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</si>
  <si>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</si>
  <si>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</si>
  <si>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</si>
  <si>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</si>
  <si>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</si>
  <si>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</si>
  <si>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</si>
  <si>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</si>
  <si>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</si>
  <si>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</si>
  <si>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</si>
  <si>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</si>
  <si>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</si>
  <si>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</si>
  <si>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</si>
  <si>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</si>
  <si>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</si>
  <si>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</si>
  <si>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</si>
  <si>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</si>
  <si>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</si>
  <si>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</si>
  <si>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</si>
  <si>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</si>
  <si>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</si>
  <si>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</si>
  <si>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</si>
  <si>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</si>
  <si>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</si>
  <si>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</si>
  <si>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</si>
  <si>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</si>
  <si>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</si>
  <si>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</si>
  <si>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</si>
  <si>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</si>
  <si>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</si>
  <si>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</si>
  <si>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</si>
  <si>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</si>
  <si>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</si>
  <si>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</si>
  <si>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</si>
  <si>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</si>
  <si>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</si>
  <si>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</si>
  <si>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</si>
  <si>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</si>
  <si>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</si>
  <si>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</si>
  <si>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</si>
  <si>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</si>
  <si>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</si>
  <si>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</si>
  <si>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</si>
  <si>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</si>
  <si>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</si>
  <si>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</si>
  <si>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</si>
  <si>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</si>
  <si>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</si>
  <si>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</si>
  <si>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</si>
  <si>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</si>
  <si>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</si>
  <si>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</si>
  <si>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</si>
  <si>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</si>
  <si>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</si>
  <si>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</si>
  <si>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</si>
  <si>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</si>
  <si>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</si>
  <si>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</si>
  <si>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</si>
  <si>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</si>
  <si>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</si>
  <si>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</si>
  <si>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</si>
  <si>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</si>
  <si>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</si>
  <si>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</si>
  <si>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</si>
  <si>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</si>
  <si>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</si>
  <si>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</si>
  <si>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</si>
  <si>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</si>
  <si>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</si>
  <si>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</si>
  <si>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</si>
  <si>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</si>
  <si>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</si>
  <si>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</si>
  <si>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</si>
  <si>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</si>
  <si>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</si>
  <si>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</si>
  <si>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</si>
  <si>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</si>
  <si>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</si>
  <si>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</si>
  <si>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</si>
  <si>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</si>
  <si>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</si>
  <si>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</si>
  <si>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</si>
  <si>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</si>
  <si>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</si>
  <si>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</si>
  <si>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</si>
  <si>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</si>
  <si>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</si>
  <si>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</si>
  <si>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</si>
  <si>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</si>
  <si>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</si>
  <si>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</si>
  <si>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</si>
  <si>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</si>
  <si>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</si>
  <si>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</si>
  <si>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</si>
  <si>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</si>
  <si>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</si>
  <si>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</si>
  <si>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</si>
  <si>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</si>
  <si>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</si>
  <si>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</si>
  <si>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</si>
  <si>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</si>
  <si>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</si>
  <si>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</si>
  <si>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</si>
  <si>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</si>
  <si>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</si>
  <si>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</si>
  <si>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</si>
  <si>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</si>
  <si>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</si>
  <si>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</si>
  <si>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</si>
  <si>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</si>
  <si>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</si>
  <si>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</si>
  <si>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</si>
  <si>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</si>
  <si>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</si>
  <si>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</si>
  <si>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</si>
  <si>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</si>
  <si>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</si>
  <si>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</si>
  <si>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</si>
  <si>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</si>
  <si>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</si>
  <si>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</si>
  <si>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</si>
  <si>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</si>
  <si>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</si>
  <si>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</si>
  <si>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</si>
  <si>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</si>
  <si>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</si>
  <si>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</si>
  <si>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</si>
  <si>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</si>
  <si>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</si>
  <si>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</si>
  <si>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</si>
  <si>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</si>
  <si>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</si>
  <si>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</si>
  <si>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</si>
  <si>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</si>
  <si>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</si>
  <si>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</si>
  <si>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</si>
  <si>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</si>
  <si>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</si>
  <si>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</si>
  <si>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</si>
  <si>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</si>
  <si>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</si>
  <si>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</si>
  <si>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</si>
  <si>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</si>
  <si>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</si>
  <si>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</si>
  <si>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</si>
  <si>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</si>
  <si>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</si>
  <si>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</si>
  <si>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</si>
  <si>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</si>
  <si>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</si>
  <si>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</si>
  <si>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</si>
  <si>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</si>
  <si>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</si>
  <si>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</si>
  <si>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</si>
  <si>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</si>
  <si>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</si>
  <si>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</si>
  <si>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</si>
  <si>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</si>
  <si>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</si>
  <si>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</si>
  <si>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</si>
  <si>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</si>
  <si>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</si>
  <si>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</si>
  <si>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</si>
  <si>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</si>
  <si>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</si>
  <si>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</si>
  <si>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</si>
  <si>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</si>
  <si>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</si>
  <si>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</si>
  <si>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</si>
  <si>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</si>
  <si>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</si>
  <si>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</si>
  <si>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</si>
  <si>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</si>
  <si>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</si>
  <si>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</si>
  <si>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</si>
  <si>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</si>
  <si>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</si>
  <si>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</si>
  <si>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</si>
  <si>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</si>
  <si>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</si>
  <si>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</si>
  <si>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</si>
  <si>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</si>
  <si>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</si>
  <si>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</si>
  <si>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</si>
  <si>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</si>
  <si>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</si>
  <si>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</si>
  <si>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</si>
  <si>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</si>
  <si>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</si>
  <si>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</si>
  <si>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</si>
  <si>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</si>
  <si>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</si>
  <si>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</si>
  <si>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</si>
  <si>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</si>
  <si>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</si>
  <si>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</si>
  <si>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</si>
  <si>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</si>
  <si>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</si>
  <si>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</si>
  <si>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</si>
  <si>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</si>
  <si>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</si>
  <si>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</si>
  <si>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</si>
  <si>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</si>
  <si>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</si>
  <si>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</si>
  <si>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</si>
  <si>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</si>
  <si>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</si>
  <si>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</si>
  <si>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</si>
  <si>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</si>
  <si>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</si>
  <si>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</si>
  <si>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</si>
  <si>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</si>
  <si>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</si>
  <si>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</si>
  <si>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</si>
  <si>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</si>
  <si>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</si>
  <si>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</si>
  <si>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</si>
  <si>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</si>
  <si>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</si>
  <si>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</si>
  <si>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</si>
  <si>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</si>
  <si>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</si>
  <si>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</si>
  <si>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</si>
  <si>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</si>
  <si>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</si>
  <si>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</si>
  <si>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</si>
  <si>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</si>
  <si>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</si>
  <si>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</si>
  <si>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</si>
  <si>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</si>
  <si>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</si>
  <si>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</si>
  <si>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</si>
  <si>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</si>
  <si>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</si>
  <si>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</si>
  <si>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</si>
  <si>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</si>
  <si>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</si>
  <si>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</si>
  <si>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</si>
  <si>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</si>
  <si>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</si>
  <si>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</si>
  <si>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</si>
  <si>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</si>
  <si>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</si>
  <si>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</si>
  <si>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</si>
  <si>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</si>
  <si>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</si>
  <si>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</si>
  <si>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</si>
  <si>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</si>
  <si>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</si>
  <si>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</si>
  <si>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</si>
  <si>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</si>
  <si>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</si>
  <si>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</si>
  <si>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</si>
  <si>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</si>
  <si>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</si>
  <si>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</si>
  <si>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</si>
  <si>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</si>
  <si>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</si>
  <si>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</si>
  <si>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</si>
  <si>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</si>
  <si>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</si>
  <si>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</si>
  <si>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</si>
  <si>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</si>
  <si>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</si>
  <si>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</si>
  <si>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</si>
  <si>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</si>
  <si>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</si>
  <si>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</si>
  <si>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</si>
  <si>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</si>
  <si>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</si>
  <si>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</si>
  <si>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</si>
  <si>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</si>
  <si>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</si>
  <si>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</si>
  <si>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</si>
  <si>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</si>
  <si>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</si>
  <si>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</si>
  <si>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</si>
  <si>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</si>
  <si>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</si>
  <si>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</si>
  <si>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</si>
  <si>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</si>
  <si>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</si>
  <si>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</si>
  <si>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</si>
  <si>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</si>
  <si>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</si>
  <si>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</si>
  <si>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</si>
  <si>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</si>
  <si>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</si>
  <si>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</si>
  <si>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</si>
  <si>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</si>
  <si>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</si>
  <si>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</si>
  <si>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</si>
  <si>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</si>
  <si>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</si>
  <si>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</si>
  <si>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</si>
  <si>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</si>
  <si>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</si>
  <si>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</si>
  <si>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</si>
  <si>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</si>
  <si>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</si>
  <si>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</si>
  <si>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</si>
  <si>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</si>
  <si>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</si>
  <si>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</si>
  <si>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</si>
  <si>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</si>
  <si>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</si>
  <si>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</si>
  <si>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</si>
  <si>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</si>
  <si>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</si>
  <si>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</si>
  <si>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</si>
  <si>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</si>
  <si>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</si>
  <si>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</si>
  <si>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</si>
  <si>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</si>
  <si>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</si>
  <si>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</si>
  <si>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</si>
  <si>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</si>
  <si>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</si>
  <si>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</si>
  <si>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</si>
  <si>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</si>
  <si>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</si>
  <si>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</si>
  <si>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</si>
  <si>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</si>
  <si>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</si>
  <si>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</si>
  <si>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</si>
  <si>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</si>
  <si>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</si>
  <si>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</si>
  <si>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</si>
  <si>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</si>
  <si>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</si>
  <si>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</si>
  <si>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</si>
  <si>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</si>
  <si>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</si>
  <si>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</si>
  <si>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</si>
  <si>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</si>
  <si>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</si>
  <si>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</si>
  <si>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</si>
  <si>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</si>
  <si>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</si>
  <si>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</si>
  <si>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</si>
  <si>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</si>
  <si>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</si>
  <si>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</si>
  <si>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</si>
  <si>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</si>
  <si>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</si>
  <si>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</si>
  <si>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</si>
  <si>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</si>
  <si>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</si>
  <si>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</si>
  <si>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</si>
  <si>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</si>
  <si>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</si>
  <si>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</si>
  <si>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</si>
  <si>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</si>
  <si>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</si>
  <si>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</si>
  <si>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</si>
  <si>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</si>
  <si>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</si>
  <si>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</si>
  <si>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</si>
  <si>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</si>
  <si>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</si>
  <si>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</si>
  <si>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</si>
  <si>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</si>
  <si>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</si>
  <si>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</si>
  <si>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</si>
  <si>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</si>
  <si>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</si>
  <si>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</si>
  <si>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</si>
  <si>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</si>
  <si>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</si>
  <si>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</si>
  <si>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</si>
  <si>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</si>
  <si>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</si>
  <si>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</si>
  <si>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</si>
  <si>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</si>
  <si>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</si>
  <si>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</si>
  <si>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</si>
  <si>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</si>
  <si>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</si>
  <si>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</si>
  <si>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</si>
  <si>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</si>
  <si>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</si>
  <si>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</si>
  <si>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</si>
  <si>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</si>
  <si>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</si>
  <si>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</si>
  <si>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</si>
  <si>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</si>
  <si>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</si>
  <si>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</si>
  <si>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</si>
  <si>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</si>
  <si>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</si>
  <si>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</si>
  <si>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</si>
  <si>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</si>
  <si>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</si>
  <si>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</si>
  <si>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</si>
  <si>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</si>
  <si>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</si>
  <si>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</si>
  <si>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</si>
  <si>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</si>
  <si>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</si>
  <si>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</si>
  <si>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</si>
  <si>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</si>
  <si>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</si>
  <si>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</si>
  <si>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</si>
  <si>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</si>
  <si>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</si>
  <si>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</si>
  <si>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</si>
  <si>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</si>
  <si>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</si>
  <si>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</si>
  <si>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</si>
  <si>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</si>
  <si>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</si>
  <si>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</si>
  <si>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</si>
  <si>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</si>
  <si>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</si>
  <si>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</si>
  <si>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</si>
  <si>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</si>
  <si>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</si>
  <si>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</si>
  <si>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</si>
  <si>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</si>
  <si>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</si>
  <si>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</si>
  <si>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</si>
  <si>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</si>
  <si>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</si>
  <si>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</si>
  <si>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</si>
  <si>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</si>
  <si>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</si>
  <si>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</si>
  <si>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</si>
  <si>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</si>
  <si>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</si>
  <si>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</si>
  <si>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</si>
  <si>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</si>
  <si>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</si>
  <si>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</si>
  <si>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</si>
  <si>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</si>
  <si>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</si>
  <si>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</si>
  <si>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</si>
  <si>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</si>
  <si>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</si>
  <si>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</si>
  <si>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</si>
  <si>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</si>
  <si>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</si>
  <si>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</si>
  <si>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</si>
  <si>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</si>
  <si>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</si>
  <si>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</si>
  <si>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</si>
  <si>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</si>
  <si>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</si>
  <si>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</si>
  <si>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</si>
  <si>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</si>
  <si>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</si>
  <si>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</si>
  <si>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</si>
  <si>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</si>
  <si>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</si>
  <si>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</si>
  <si>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</si>
  <si>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</si>
  <si>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</si>
  <si>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</si>
  <si>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</si>
  <si>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</si>
  <si>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</si>
  <si>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</si>
  <si>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</si>
  <si>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</si>
  <si>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</si>
  <si>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</si>
  <si>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</si>
  <si>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</si>
  <si>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</si>
  <si>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</si>
  <si>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</si>
  <si>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</si>
  <si>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</si>
  <si>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</si>
  <si>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</si>
  <si>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</si>
  <si>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</si>
  <si>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</si>
  <si>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</si>
  <si>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</si>
  <si>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</si>
  <si>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</si>
  <si>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</si>
  <si>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</si>
  <si>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</si>
  <si>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</si>
  <si>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</si>
  <si>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</si>
  <si>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</si>
  <si>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</si>
  <si>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</si>
  <si>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</si>
  <si>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</si>
  <si>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</si>
  <si>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</si>
  <si>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</si>
  <si>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</si>
  <si>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</si>
  <si>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</si>
  <si>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</si>
  <si>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</si>
  <si>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</si>
  <si>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</si>
  <si>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</si>
  <si>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</si>
  <si>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</si>
  <si>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</si>
  <si>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</si>
  <si>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</si>
  <si>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</si>
  <si>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</si>
  <si>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</si>
  <si>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</si>
  <si>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</si>
  <si>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</si>
  <si>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</si>
  <si>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</si>
  <si>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</si>
  <si>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</si>
  <si>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</si>
  <si>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</si>
  <si>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</si>
  <si>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</si>
  <si>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</si>
  <si>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</si>
  <si>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</si>
  <si>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</si>
  <si>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</si>
  <si>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</si>
  <si>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</si>
  <si>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</si>
  <si>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</si>
  <si>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</si>
  <si>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</si>
  <si>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</si>
  <si>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</si>
  <si>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</si>
  <si>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</si>
  <si>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</si>
  <si>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</si>
  <si>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</si>
  <si>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</si>
  <si>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</si>
  <si>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</si>
  <si>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</si>
  <si>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</si>
  <si>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</si>
  <si>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</si>
  <si>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</si>
  <si>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</si>
  <si>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</si>
  <si>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</si>
  <si>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</si>
  <si>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</si>
  <si>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</si>
  <si>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</si>
  <si>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</si>
  <si>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</si>
  <si>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</si>
  <si>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</si>
  <si>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</si>
  <si>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</si>
  <si>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</si>
  <si>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</si>
  <si>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</si>
  <si>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</si>
  <si>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</si>
  <si>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</si>
  <si>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</si>
  <si>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</si>
  <si>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</si>
  <si>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</si>
  <si>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</si>
  <si>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</si>
  <si>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</si>
  <si>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</si>
  <si>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</si>
  <si>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</si>
  <si>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</si>
  <si>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</si>
  <si>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</si>
  <si>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</si>
  <si>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</si>
  <si>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</si>
  <si>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</si>
  <si>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</si>
  <si>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</si>
  <si>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</si>
  <si>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</si>
  <si>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</si>
  <si>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</si>
  <si>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</si>
  <si>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</si>
  <si>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</si>
  <si>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</si>
  <si>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</si>
  <si>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</si>
  <si>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</si>
  <si>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</si>
  <si>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</si>
  <si>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</si>
  <si>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</si>
  <si>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</si>
  <si>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</si>
  <si>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</si>
  <si>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</si>
  <si>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</si>
  <si>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</si>
  <si>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</si>
  <si>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</si>
  <si>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</si>
  <si>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</si>
  <si>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</si>
  <si>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</si>
  <si>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</si>
  <si>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</si>
  <si>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</si>
  <si>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</si>
  <si>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</si>
  <si>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</si>
  <si>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</si>
  <si>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</si>
  <si>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</si>
  <si>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</si>
  <si>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</si>
  <si>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</si>
  <si>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</si>
  <si>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</si>
  <si>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</si>
  <si>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</si>
  <si>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</si>
  <si>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</si>
  <si>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</si>
  <si>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</si>
  <si>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</si>
  <si>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</si>
  <si>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</si>
  <si>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</si>
  <si>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</si>
  <si>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</si>
  <si>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</si>
  <si>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</si>
  <si>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</si>
  <si>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</si>
  <si>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</si>
  <si>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</si>
  <si>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</si>
  <si>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</si>
  <si>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</si>
  <si>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</si>
  <si>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</si>
  <si>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</si>
  <si>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</si>
  <si>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</si>
  <si>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</si>
  <si>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</si>
  <si>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</si>
  <si>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</si>
  <si>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</si>
  <si>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</si>
  <si>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</si>
  <si>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</si>
  <si>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</si>
  <si>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</si>
  <si>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</si>
  <si>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</si>
  <si>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</si>
  <si>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</si>
  <si>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</si>
  <si>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</si>
  <si>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</si>
  <si>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</si>
  <si>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</si>
  <si>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</si>
  <si>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</si>
  <si>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</si>
  <si>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</si>
  <si>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</si>
  <si>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</si>
  <si>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</si>
  <si>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</si>
  <si>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</si>
  <si>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</si>
  <si>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</si>
  <si>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</si>
  <si>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</si>
  <si>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</si>
  <si>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</si>
  <si>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</si>
  <si>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</si>
  <si>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</si>
  <si>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</si>
  <si>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</si>
  <si>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</si>
  <si>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</si>
  <si>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</si>
  <si>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</si>
  <si>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</si>
  <si>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</si>
  <si>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</si>
  <si>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</si>
  <si>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</si>
  <si>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</si>
  <si>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</si>
  <si>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</si>
  <si>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</si>
  <si>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</si>
  <si>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</si>
  <si>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</si>
  <si>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</si>
  <si>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</si>
  <si>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</si>
  <si>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</si>
  <si>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</si>
  <si>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</si>
  <si>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</si>
  <si>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</si>
  <si>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</si>
  <si>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</si>
  <si>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</si>
  <si>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</si>
  <si>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</si>
  <si>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</si>
  <si>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</si>
  <si>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</si>
  <si>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</si>
  <si>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</si>
  <si>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</si>
  <si>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</si>
  <si>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</si>
  <si>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</si>
  <si>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</si>
  <si>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</si>
  <si>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</si>
  <si>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</si>
  <si>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</si>
  <si>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</si>
  <si>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</si>
  <si>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</si>
  <si>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</si>
  <si>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</si>
  <si>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</si>
  <si>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</si>
  <si>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</si>
  <si>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</si>
  <si>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</si>
  <si>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</si>
  <si>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</si>
  <si>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</si>
  <si>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</si>
  <si>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</si>
  <si>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</si>
  <si>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</si>
  <si>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</si>
  <si>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</si>
  <si>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</si>
  <si>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</si>
  <si>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</si>
  <si>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</si>
  <si>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</si>
  <si>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</si>
  <si>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</si>
  <si>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</si>
  <si>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</si>
  <si>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</si>
  <si>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</si>
  <si>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</si>
  <si>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</si>
  <si>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</si>
  <si>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</si>
  <si>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</si>
  <si>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</si>
  <si>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</si>
  <si>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</si>
  <si>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</si>
  <si>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</si>
  <si>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</si>
  <si>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</si>
  <si>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</si>
  <si>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</si>
  <si>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</si>
  <si>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</si>
  <si>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</si>
  <si>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</si>
  <si>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</si>
  <si>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</si>
  <si>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</si>
  <si>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</si>
  <si>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</si>
  <si>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</si>
  <si>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</si>
  <si>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</si>
  <si>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</si>
  <si>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</si>
  <si>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</si>
  <si>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</si>
  <si>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</si>
  <si>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</si>
  <si>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</si>
  <si>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</si>
  <si>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</si>
  <si>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</si>
  <si>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</si>
  <si>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</si>
  <si>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</si>
  <si>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</si>
  <si>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</si>
  <si>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</si>
  <si>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</si>
  <si>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</si>
  <si>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</si>
  <si>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</si>
  <si>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</si>
  <si>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</si>
  <si>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</si>
  <si>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</si>
  <si>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</si>
  <si>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</si>
  <si>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</si>
  <si>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</si>
  <si>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</si>
  <si>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</si>
  <si>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</si>
  <si>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</si>
  <si>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</si>
  <si>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</si>
  <si>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</si>
  <si>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</si>
  <si>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</si>
  <si>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</si>
  <si>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</si>
  <si>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</si>
  <si>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</si>
  <si>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</si>
  <si>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</si>
  <si>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</si>
  <si>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</si>
  <si>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</si>
  <si>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</si>
  <si>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</si>
  <si>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</si>
  <si>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</si>
  <si>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</si>
  <si>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</si>
  <si>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</si>
  <si>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</si>
  <si>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</si>
  <si>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</si>
  <si>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</si>
  <si>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</si>
  <si>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</si>
  <si>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</si>
  <si>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</si>
  <si>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</si>
  <si>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</si>
  <si>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</si>
  <si>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</si>
  <si>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</si>
  <si>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</si>
  <si>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</si>
  <si>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</si>
  <si>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</si>
  <si>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</si>
  <si>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</si>
  <si>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</si>
  <si>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</si>
  <si>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</si>
  <si>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</si>
  <si>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</si>
  <si>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</si>
  <si>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</si>
  <si>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</si>
  <si>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</si>
  <si>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</si>
  <si>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</si>
  <si>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</si>
  <si>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</si>
  <si>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</si>
  <si>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</si>
  <si>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</si>
  <si>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</si>
  <si>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</si>
  <si>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</si>
  <si>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</si>
  <si>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</si>
  <si>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</si>
  <si>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</si>
  <si>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</si>
  <si>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</si>
  <si>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</si>
  <si>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</si>
  <si>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</si>
  <si>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</si>
  <si>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</si>
  <si>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</si>
  <si>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</si>
  <si>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</si>
  <si>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</si>
  <si>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</si>
  <si>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</si>
  <si>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</si>
  <si>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</si>
  <si>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</si>
  <si>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</si>
  <si>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</si>
  <si>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</si>
  <si>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</si>
  <si>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</si>
  <si>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</si>
  <si>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</si>
  <si>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</si>
  <si>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</si>
  <si>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</si>
  <si>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</si>
  <si>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</si>
  <si>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</si>
  <si>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</si>
  <si>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</si>
  <si>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</si>
  <si>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</si>
  <si>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</si>
  <si>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</si>
  <si>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</si>
  <si>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</si>
  <si>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</si>
  <si>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</si>
  <si>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</si>
  <si>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</si>
  <si>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</si>
  <si>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</si>
  <si>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</si>
  <si>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</si>
  <si>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</si>
  <si>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</si>
  <si>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</si>
  <si>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</si>
  <si>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</si>
  <si>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</si>
  <si>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</si>
  <si>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</si>
  <si>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</si>
  <si>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</si>
  <si>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</si>
  <si>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</si>
  <si>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</si>
  <si>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</si>
  <si>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</si>
  <si>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</si>
  <si>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</si>
  <si>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</si>
  <si>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</si>
  <si>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</si>
  <si>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</si>
  <si>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</si>
  <si>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</si>
  <si>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</si>
  <si>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</si>
  <si>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</si>
  <si>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</si>
  <si>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</si>
  <si>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</si>
  <si>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</si>
  <si>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</si>
  <si>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</si>
  <si>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</si>
  <si>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</si>
  <si>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</si>
  <si>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</si>
  <si>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</si>
  <si>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</si>
  <si>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</si>
  <si>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</si>
  <si>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</si>
  <si>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</si>
  <si>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</si>
  <si>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</si>
  <si>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</si>
  <si>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</si>
  <si>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</si>
  <si>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</si>
  <si>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</si>
  <si>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</si>
  <si>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</si>
  <si>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</si>
  <si>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</si>
  <si>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</si>
  <si>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</si>
  <si>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</si>
  <si>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</si>
  <si>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</si>
  <si>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</si>
  <si>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</si>
  <si>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</si>
  <si>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</si>
  <si>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</si>
  <si>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</si>
  <si>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</si>
  <si>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</si>
  <si>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</si>
  <si>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</si>
  <si>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</si>
  <si>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</si>
  <si>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</si>
  <si>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</si>
  <si>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</si>
  <si>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</si>
  <si>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</si>
  <si>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</si>
  <si>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</si>
  <si>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</si>
  <si>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</si>
  <si>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</si>
  <si>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</si>
  <si>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</si>
  <si>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</si>
  <si>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</si>
  <si>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</si>
  <si>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</si>
  <si>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</si>
  <si>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</si>
  <si>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</si>
  <si>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</si>
  <si>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</si>
  <si>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</si>
  <si>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</si>
  <si>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</si>
  <si>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</si>
  <si>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</si>
  <si>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</si>
  <si>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</si>
  <si>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</si>
  <si>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</si>
  <si>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</si>
  <si>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</si>
  <si>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</si>
  <si>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</si>
  <si>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</si>
  <si>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</si>
  <si>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</si>
  <si>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</si>
  <si>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</si>
  <si>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</si>
  <si>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</si>
  <si>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</si>
  <si>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</si>
  <si>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</si>
  <si>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</si>
  <si>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</si>
  <si>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</si>
  <si>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</si>
  <si>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</si>
  <si>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</si>
  <si>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</si>
  <si>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</si>
  <si>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</si>
  <si>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</si>
  <si>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</si>
  <si>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</si>
  <si>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</si>
  <si>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</si>
  <si>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</si>
  <si>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</si>
  <si>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</si>
  <si>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</si>
  <si>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</si>
  <si>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</si>
  <si>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</si>
  <si>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</si>
  <si>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</si>
  <si>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</si>
  <si>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</si>
  <si>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</si>
  <si>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</si>
  <si>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</si>
  <si>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</si>
  <si>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</si>
  <si>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</si>
  <si>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</si>
  <si>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</si>
  <si>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</si>
  <si>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</si>
  <si>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</si>
  <si>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</si>
  <si>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</si>
  <si>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</si>
  <si>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</si>
  <si>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</si>
  <si>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</si>
  <si>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</si>
  <si>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</si>
  <si>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</si>
  <si>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</si>
  <si>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</si>
  <si>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</si>
  <si>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</si>
  <si>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</si>
  <si>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</si>
  <si>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</si>
  <si>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</si>
  <si>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</si>
  <si>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</si>
  <si>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</si>
  <si>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</si>
  <si>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</si>
  <si>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</si>
  <si>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</si>
  <si>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</si>
  <si>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</si>
  <si>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</si>
  <si>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</si>
  <si>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</si>
  <si>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</si>
  <si>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</si>
  <si>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</si>
  <si>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</si>
  <si>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</si>
  <si>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</si>
  <si>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</si>
  <si>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</si>
  <si>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</si>
  <si>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</si>
  <si>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</si>
  <si>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</si>
  <si>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</si>
  <si>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</si>
  <si>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</si>
  <si>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</si>
  <si>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</si>
  <si>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</si>
  <si>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</si>
  <si>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</si>
  <si>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</si>
  <si>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</si>
  <si>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</si>
  <si>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</si>
  <si>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</si>
  <si>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</si>
  <si>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</si>
  <si>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</si>
  <si>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</si>
  <si>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</si>
  <si>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</si>
  <si>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</si>
  <si>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</si>
  <si>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</si>
  <si>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</si>
  <si>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</si>
  <si>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</si>
  <si>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</si>
  <si>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</si>
  <si>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</si>
  <si>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</si>
  <si>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</si>
  <si>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</si>
  <si>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</si>
  <si>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</si>
  <si>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</si>
  <si>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</si>
  <si>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</si>
  <si>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</si>
  <si>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</si>
  <si>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</si>
  <si>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</si>
  <si>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</si>
  <si>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</si>
  <si>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</si>
  <si>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</si>
  <si>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</si>
  <si>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</si>
  <si>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</si>
  <si>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</si>
  <si>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</si>
  <si>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</si>
  <si>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</si>
  <si>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</si>
  <si>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</si>
  <si>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</si>
  <si>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</si>
  <si>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</si>
  <si>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</si>
  <si>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</si>
  <si>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</si>
  <si>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</si>
  <si>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</si>
  <si>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</si>
  <si>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</si>
  <si>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</si>
  <si>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</si>
  <si>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</si>
  <si>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</si>
  <si>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</si>
  <si>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</si>
  <si>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</si>
  <si>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</si>
  <si>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</si>
  <si>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</si>
  <si>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</si>
  <si>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</si>
  <si>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</si>
  <si>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</si>
  <si>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</si>
  <si>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</si>
  <si>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</si>
  <si>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</si>
  <si>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</si>
  <si>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</si>
  <si>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</si>
  <si>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</si>
  <si>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</si>
  <si>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</si>
  <si>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</si>
  <si>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</si>
  <si>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</si>
  <si>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</si>
  <si>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</si>
  <si>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</si>
  <si>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</si>
  <si>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</si>
  <si>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</si>
  <si>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</si>
  <si>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</si>
  <si>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</si>
  <si>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</si>
  <si>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</si>
  <si>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</si>
  <si>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</si>
  <si>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</si>
  <si>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</si>
  <si>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</si>
  <si>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</si>
  <si>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</si>
  <si>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</si>
  <si>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</si>
  <si>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</si>
  <si>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</si>
  <si>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</si>
  <si>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</si>
  <si>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</si>
  <si>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</si>
  <si>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</si>
  <si>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</si>
  <si>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</si>
  <si>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</si>
  <si>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</si>
  <si>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</si>
  <si>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</si>
  <si>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</si>
  <si>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</si>
  <si>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</si>
  <si>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</si>
  <si>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</si>
  <si>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</si>
  <si>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</si>
  <si>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</si>
  <si>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</si>
  <si>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</si>
  <si>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</si>
  <si>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</si>
  <si>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</si>
  <si>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</si>
  <si>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</si>
  <si>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</si>
  <si>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</si>
  <si>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</si>
  <si>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</si>
  <si>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</si>
  <si>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</si>
  <si>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</si>
  <si>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</si>
  <si>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</si>
  <si>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</si>
  <si>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</si>
  <si>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</si>
  <si>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</si>
  <si>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</si>
  <si>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</si>
  <si>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</si>
  <si>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</si>
  <si>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</si>
  <si>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</si>
  <si>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</si>
  <si>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</si>
  <si>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</si>
  <si>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</si>
  <si>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</si>
  <si>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</si>
  <si>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</si>
  <si>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</si>
  <si>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</si>
  <si>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</si>
  <si>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</si>
  <si>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</si>
  <si>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</si>
  <si>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</si>
  <si>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</si>
  <si>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</si>
  <si>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</si>
  <si>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</si>
  <si>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</si>
  <si>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</si>
  <si>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</si>
  <si>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</si>
  <si>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</si>
  <si>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</si>
  <si>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</si>
  <si>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</si>
  <si>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</si>
  <si>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</si>
  <si>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</si>
  <si>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</si>
  <si>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</si>
  <si>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</si>
  <si>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</si>
  <si>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</si>
  <si>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</si>
  <si>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</si>
  <si>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</si>
  <si>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</si>
  <si>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</si>
  <si>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</si>
  <si>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</si>
  <si>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</si>
  <si>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</si>
  <si>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</si>
  <si>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</si>
  <si>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</si>
  <si>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</si>
  <si>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</si>
  <si>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</si>
  <si>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</si>
  <si>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</si>
  <si>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</si>
  <si>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</si>
  <si>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</si>
  <si>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</si>
  <si>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</si>
  <si>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</si>
  <si>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</si>
  <si>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</si>
  <si>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</si>
  <si>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</si>
  <si>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</si>
  <si>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</si>
  <si>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</si>
  <si>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</si>
  <si>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</si>
  <si>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</si>
  <si>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</si>
  <si>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</si>
  <si>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</si>
  <si>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</si>
  <si>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</si>
  <si>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</si>
  <si>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</si>
  <si>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</si>
  <si>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</si>
  <si>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</si>
  <si>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</si>
  <si>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</si>
  <si>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</si>
  <si>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</si>
  <si>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</si>
  <si>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</si>
  <si>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</si>
  <si>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</si>
  <si>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</si>
  <si>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</si>
  <si>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</si>
  <si>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</si>
  <si>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</si>
  <si>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</si>
  <si>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</si>
  <si>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</si>
  <si>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</si>
  <si>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</si>
  <si>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</si>
  <si>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</si>
  <si>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</si>
  <si>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</si>
  <si>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</si>
  <si>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</si>
  <si>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</si>
  <si>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</si>
  <si>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</si>
  <si>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</si>
  <si>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</si>
  <si>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</si>
  <si>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</si>
  <si>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</si>
  <si>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</si>
  <si>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</si>
  <si>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</si>
  <si>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</si>
  <si>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</si>
  <si>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</si>
  <si>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</si>
  <si>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</si>
  <si>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</si>
  <si>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</si>
  <si>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</si>
  <si>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</si>
  <si>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</si>
  <si>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</si>
  <si>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</si>
  <si>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</si>
  <si>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</si>
  <si>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</si>
  <si>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</si>
  <si>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</si>
  <si>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</si>
  <si>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</si>
  <si>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</si>
  <si>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</si>
  <si>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</si>
  <si>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</si>
  <si>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</si>
  <si>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</si>
  <si>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</si>
  <si>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</si>
  <si>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</si>
  <si>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</si>
  <si>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</si>
  <si>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</si>
  <si>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</si>
  <si>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</si>
  <si>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</si>
  <si>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</si>
  <si>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</si>
  <si>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</si>
  <si>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</si>
  <si>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</si>
  <si>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</si>
  <si>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</si>
  <si>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</si>
  <si>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</si>
  <si>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</si>
  <si>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</si>
  <si>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</si>
  <si>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</si>
  <si>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</si>
  <si>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</si>
  <si>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</si>
  <si>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</si>
  <si>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</si>
  <si>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</si>
  <si>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</si>
  <si>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</si>
  <si>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</si>
  <si>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</si>
  <si>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</si>
  <si>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</si>
  <si>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</si>
  <si>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</si>
  <si>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</si>
  <si>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</si>
  <si>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</si>
  <si>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</si>
  <si>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</si>
  <si>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</si>
  <si>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</si>
  <si>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</si>
  <si>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</si>
  <si>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</si>
  <si>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</si>
  <si>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</si>
  <si>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</si>
  <si>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</si>
  <si>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</si>
  <si>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</si>
  <si>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</si>
  <si>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</si>
  <si>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</si>
  <si>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</si>
  <si>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</si>
  <si>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</si>
  <si>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</si>
  <si>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</si>
  <si>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</si>
  <si>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</si>
  <si>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</si>
  <si>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</si>
  <si>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</si>
  <si>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</si>
  <si>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</si>
  <si>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</si>
  <si>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</si>
  <si>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</si>
  <si>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</si>
  <si>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</si>
  <si>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</si>
  <si>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</si>
  <si>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</si>
  <si>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</si>
  <si>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</si>
  <si>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</si>
  <si>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</si>
  <si>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</si>
  <si>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</si>
  <si>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</si>
  <si>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</si>
  <si>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</si>
  <si>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</si>
  <si>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</si>
  <si>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</si>
  <si>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</si>
  <si>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</si>
  <si>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</si>
  <si>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</si>
  <si>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</si>
  <si>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</si>
  <si>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</si>
  <si>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</si>
  <si>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</si>
  <si>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</si>
  <si>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</si>
  <si>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</si>
  <si>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</si>
  <si>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</si>
  <si>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</si>
  <si>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</si>
  <si>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</si>
  <si>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</si>
  <si>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</si>
  <si>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</si>
  <si>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</si>
  <si>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</si>
  <si>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</si>
  <si>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</si>
  <si>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</si>
  <si>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</si>
  <si>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</si>
  <si>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</si>
  <si>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</si>
  <si>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</si>
  <si>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</si>
  <si>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</si>
  <si>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</si>
  <si>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</si>
  <si>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</si>
  <si>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</si>
  <si>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</si>
  <si>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</si>
  <si>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</si>
  <si>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</si>
  <si>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</si>
  <si>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</si>
  <si>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</si>
  <si>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</si>
  <si>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</si>
  <si>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</si>
  <si>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</si>
  <si>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</si>
  <si>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</si>
  <si>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</si>
  <si>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</si>
  <si>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</si>
  <si>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</si>
  <si>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</si>
  <si>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</si>
  <si>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</si>
  <si>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</si>
  <si>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</si>
  <si>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</si>
  <si>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</si>
  <si>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</si>
  <si>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</si>
  <si>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</si>
  <si>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</si>
  <si>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</si>
  <si>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</si>
  <si>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</si>
  <si>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</si>
  <si>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</si>
  <si>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</si>
  <si>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</si>
  <si>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</si>
  <si>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</si>
  <si>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</si>
  <si>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</si>
  <si>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</si>
  <si>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</si>
  <si>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</si>
  <si>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</si>
  <si>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</si>
  <si>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</si>
  <si>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</si>
  <si>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</si>
  <si>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</si>
  <si>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</si>
  <si>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</si>
  <si>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</si>
  <si>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</si>
  <si>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</si>
  <si>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</si>
  <si>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</si>
  <si>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</si>
  <si>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</si>
  <si>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</si>
  <si>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</si>
  <si>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</si>
  <si>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</si>
  <si>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</si>
  <si>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</si>
  <si>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</si>
  <si>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</si>
  <si>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</si>
  <si>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</si>
  <si>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</si>
  <si>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</si>
  <si>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</si>
  <si>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</si>
  <si>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</si>
  <si>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</si>
  <si>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</si>
  <si>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</si>
  <si>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</si>
  <si>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</si>
  <si>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</si>
  <si>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</si>
  <si>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</si>
  <si>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</si>
  <si>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</si>
  <si>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</si>
  <si>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</si>
  <si>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</si>
  <si>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</si>
  <si>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</si>
  <si>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</si>
  <si>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</si>
  <si>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</si>
  <si>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</si>
  <si>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</si>
  <si>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</si>
  <si>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</si>
  <si>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</si>
  <si>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</si>
  <si>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</si>
  <si>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</si>
  <si>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</si>
  <si>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</si>
  <si>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</si>
  <si>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</si>
  <si>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</si>
  <si>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</si>
  <si>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</si>
  <si>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</si>
  <si>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</si>
  <si>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</si>
  <si>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</si>
  <si>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</si>
  <si>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</si>
  <si>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</si>
  <si>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</si>
  <si>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</si>
  <si>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</si>
  <si>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</si>
  <si>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</si>
  <si>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</si>
  <si>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</si>
  <si>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</si>
  <si>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</si>
  <si>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</si>
  <si>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</si>
  <si>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</si>
  <si>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</si>
  <si>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</si>
  <si>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</si>
  <si>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</si>
  <si>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</si>
  <si>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</si>
  <si>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</si>
  <si>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</si>
  <si>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</si>
  <si>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</si>
  <si>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</si>
  <si>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</si>
  <si>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</si>
  <si>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</si>
  <si>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</si>
  <si>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</si>
  <si>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</si>
  <si>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</si>
  <si>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</si>
  <si>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</si>
  <si>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</si>
  <si>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</si>
  <si>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</si>
  <si>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</si>
  <si>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</si>
  <si>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</si>
  <si>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</si>
  <si>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</si>
  <si>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</si>
  <si>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</si>
  <si>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</si>
  <si>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</si>
  <si>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</si>
  <si>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</si>
  <si>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</si>
  <si>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</si>
  <si>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</si>
  <si>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</si>
  <si>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</si>
  <si>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</si>
  <si>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</si>
  <si>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</si>
  <si>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</si>
  <si>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</si>
  <si>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</si>
  <si>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</si>
  <si>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</si>
  <si>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</si>
  <si>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</si>
  <si>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</si>
  <si>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</si>
  <si>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</si>
  <si>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</si>
  <si>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</si>
  <si>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</si>
  <si>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</si>
  <si>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</si>
  <si>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</si>
  <si>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</si>
  <si>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</si>
  <si>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</si>
  <si>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</si>
  <si>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</si>
  <si>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</si>
  <si>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</si>
  <si>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</si>
  <si>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</si>
  <si>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</si>
  <si>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</si>
  <si>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</si>
  <si>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</si>
  <si>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</si>
  <si>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</si>
  <si>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</si>
  <si>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</si>
  <si>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</si>
  <si>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</si>
  <si>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</si>
  <si>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</si>
  <si>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</si>
  <si>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</si>
  <si>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</si>
  <si>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</si>
  <si>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</si>
  <si>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</si>
  <si>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</si>
  <si>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</si>
  <si>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</si>
  <si>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</si>
  <si>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</si>
  <si>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</si>
  <si>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</si>
  <si>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</si>
  <si>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</si>
  <si>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</si>
  <si>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</si>
  <si>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</si>
  <si>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</si>
  <si>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</si>
  <si>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</si>
  <si>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</si>
  <si>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</si>
  <si>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</si>
  <si>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</si>
  <si>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</si>
  <si>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</si>
  <si>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</si>
  <si>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</si>
  <si>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</si>
  <si>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</si>
  <si>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</si>
  <si>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</si>
  <si>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</si>
  <si>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</si>
  <si>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</si>
  <si>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</si>
  <si>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</si>
  <si>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</si>
  <si>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</si>
  <si>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</si>
  <si>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</si>
  <si>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</si>
  <si>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</si>
  <si>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</si>
  <si>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</si>
  <si>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</si>
  <si>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</si>
  <si>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</si>
  <si>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</si>
  <si>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</si>
  <si>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</si>
  <si>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</si>
  <si>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</si>
  <si>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</si>
  <si>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</si>
  <si>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</si>
  <si>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</si>
  <si>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</si>
  <si>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</si>
  <si>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</si>
  <si>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</si>
  <si>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</si>
  <si>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</si>
  <si>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</si>
  <si>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</si>
  <si>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</si>
  <si>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</si>
  <si>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</si>
  <si>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</si>
  <si>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</si>
  <si>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</si>
  <si>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</si>
  <si>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</si>
  <si>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</si>
  <si>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</si>
  <si>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</si>
  <si>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</si>
  <si>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</si>
  <si>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</si>
  <si>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</si>
  <si>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</si>
  <si>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</si>
  <si>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</si>
  <si>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</si>
  <si>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</si>
  <si>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</si>
  <si>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</si>
  <si>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</si>
  <si>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</si>
  <si>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</si>
  <si>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</si>
  <si>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</si>
  <si>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</si>
  <si>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</si>
  <si>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</si>
  <si>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</si>
  <si>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</si>
  <si>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</si>
  <si>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</si>
  <si>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</si>
  <si>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</si>
  <si>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</si>
  <si>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</si>
  <si>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</si>
  <si>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</si>
  <si>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</si>
  <si>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</si>
  <si>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</si>
  <si>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</si>
  <si>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</si>
  <si>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</si>
  <si>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</si>
  <si>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</si>
  <si>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</si>
  <si>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</si>
  <si>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</si>
  <si>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</si>
  <si>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</si>
  <si>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</si>
  <si>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</si>
  <si>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</si>
  <si>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</si>
  <si>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</si>
  <si>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</si>
  <si>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</si>
  <si>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</si>
  <si>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</si>
  <si>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</si>
  <si>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</si>
  <si>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</si>
  <si>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</si>
  <si>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</si>
  <si>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</si>
  <si>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</si>
  <si>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</si>
  <si>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</si>
  <si>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</si>
  <si>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</si>
  <si>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</si>
  <si>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</si>
  <si>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</si>
  <si>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</si>
  <si>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</si>
  <si>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</si>
  <si>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</si>
  <si>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</si>
  <si>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</si>
  <si>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</si>
  <si>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</si>
  <si>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</si>
  <si>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</si>
  <si>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</si>
  <si>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</si>
  <si>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</si>
  <si>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</si>
  <si>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</si>
  <si>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</si>
  <si>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</si>
  <si>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</si>
  <si>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</si>
  <si>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</si>
  <si>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</si>
  <si>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</si>
  <si>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</si>
  <si>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</si>
  <si>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</si>
  <si>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</si>
  <si>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</si>
  <si>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</si>
  <si>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</si>
  <si>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</si>
  <si>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</si>
  <si>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</si>
  <si>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</si>
  <si>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</si>
  <si>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</si>
  <si>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</si>
  <si>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</si>
  <si>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</si>
  <si>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</si>
  <si>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</si>
  <si>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</si>
  <si>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</si>
  <si>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</si>
  <si>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</si>
  <si>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</si>
  <si>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</si>
  <si>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</si>
  <si>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</si>
  <si>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</si>
  <si>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</si>
  <si>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</si>
  <si>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</si>
  <si>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</si>
  <si>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</si>
  <si>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</si>
  <si>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</si>
  <si>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</si>
  <si>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</si>
  <si>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</si>
  <si>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</si>
  <si>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</si>
  <si>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</si>
  <si>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</si>
  <si>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</si>
  <si>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</si>
  <si>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</si>
  <si>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</si>
  <si>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</si>
  <si>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</si>
  <si>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</si>
  <si>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</si>
  <si>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</si>
  <si>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</si>
  <si>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</si>
  <si>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</si>
  <si>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</si>
  <si>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</si>
  <si>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</si>
  <si>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</si>
  <si>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</si>
  <si>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</si>
  <si>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</si>
  <si>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</si>
  <si>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</si>
  <si>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</si>
  <si>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</si>
  <si>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</si>
  <si>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</si>
  <si>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</si>
  <si>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</si>
  <si>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</si>
  <si>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</si>
  <si>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</si>
  <si>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</si>
  <si>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</si>
  <si>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</si>
  <si>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</si>
  <si>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</si>
  <si>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</si>
  <si>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</si>
  <si>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</si>
  <si>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</si>
  <si>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</si>
  <si>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</si>
  <si>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</si>
  <si>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</si>
  <si>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</si>
  <si>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</si>
  <si>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</si>
  <si>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</si>
  <si>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</si>
  <si>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</si>
  <si>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</si>
  <si>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</si>
  <si>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</si>
  <si>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</si>
  <si>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</si>
  <si>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</si>
  <si>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</si>
  <si>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</si>
  <si>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</si>
  <si>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</si>
  <si>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</si>
  <si>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</si>
  <si>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</si>
  <si>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</si>
  <si>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</si>
  <si>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</si>
  <si>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</si>
  <si>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</si>
  <si>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</si>
  <si>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</si>
  <si>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</si>
  <si>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</si>
  <si>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</si>
  <si>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</si>
  <si>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</si>
  <si>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</si>
  <si>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</si>
  <si>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</si>
  <si>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</si>
  <si>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</si>
  <si>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</si>
  <si>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</si>
  <si>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</si>
  <si>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</si>
  <si>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</si>
  <si>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</si>
  <si>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</si>
  <si>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</si>
  <si>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</si>
  <si>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</si>
  <si>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</si>
  <si>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</si>
  <si>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</si>
  <si>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</si>
  <si>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</si>
  <si>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</si>
  <si>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</si>
  <si>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</si>
  <si>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</si>
  <si>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</si>
  <si>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</si>
  <si>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</si>
  <si>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</si>
  <si>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</si>
  <si>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</si>
  <si>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</si>
  <si>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</si>
  <si>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</si>
  <si>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</si>
  <si>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</si>
  <si>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</si>
  <si>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</si>
  <si>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</si>
  <si>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</si>
  <si>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</si>
  <si>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</si>
  <si>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</si>
  <si>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</si>
  <si>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</si>
  <si>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</si>
  <si>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</si>
  <si>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</si>
  <si>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</si>
  <si>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</si>
  <si>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</si>
  <si>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</si>
  <si>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</si>
  <si>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</si>
  <si>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</si>
  <si>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</si>
  <si>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</si>
  <si>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</si>
  <si>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</si>
  <si>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</si>
  <si>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</si>
  <si>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</si>
  <si>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</si>
  <si>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</si>
  <si>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</si>
  <si>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</si>
  <si>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</si>
  <si>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</si>
  <si>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</si>
  <si>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</si>
  <si>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</si>
  <si>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</si>
  <si>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</si>
  <si>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</si>
  <si>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</si>
  <si>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</si>
  <si>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</si>
  <si>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</si>
  <si>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</si>
  <si>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</si>
  <si>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</si>
  <si>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</si>
  <si>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</si>
  <si>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</si>
  <si>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</si>
  <si>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</si>
  <si>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</si>
  <si>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</si>
  <si>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</si>
  <si>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</si>
  <si>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</si>
  <si>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</si>
  <si>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</si>
  <si>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</si>
  <si>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</si>
  <si>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</si>
  <si>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</si>
  <si>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</si>
  <si>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</si>
  <si>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</si>
  <si>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</si>
  <si>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</si>
  <si>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</si>
  <si>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</si>
  <si>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</si>
  <si>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</si>
  <si>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</si>
  <si>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</si>
  <si>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</si>
  <si>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</si>
  <si>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</si>
  <si>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</si>
  <si>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</si>
  <si>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</si>
  <si>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</si>
  <si>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</si>
  <si>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</si>
  <si>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</si>
  <si>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</si>
  <si>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</si>
  <si>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</si>
  <si>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</si>
  <si>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</si>
  <si>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</si>
  <si>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</si>
  <si>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</si>
  <si>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</si>
  <si>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</si>
  <si>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</si>
  <si>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</si>
  <si>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</si>
  <si>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</si>
  <si>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</si>
  <si>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</si>
  <si>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</si>
  <si>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</si>
  <si>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</si>
  <si>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</si>
  <si>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</si>
  <si>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</si>
  <si>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</si>
  <si>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</si>
  <si>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</si>
  <si>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</si>
  <si>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</si>
  <si>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</si>
  <si>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</si>
  <si>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</si>
  <si>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</si>
  <si>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</si>
  <si>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</si>
  <si>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</si>
  <si>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</si>
  <si>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</si>
  <si>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</si>
  <si>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</si>
  <si>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</si>
  <si>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</si>
  <si>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</si>
  <si>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</si>
  <si>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</si>
  <si>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</si>
  <si>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</si>
  <si>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</si>
  <si>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</si>
  <si>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</si>
  <si>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</si>
  <si>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</si>
  <si>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</si>
  <si>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</si>
  <si>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</si>
  <si>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</si>
  <si>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</si>
  <si>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</si>
  <si>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</si>
  <si>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</si>
  <si>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</si>
  <si>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</si>
  <si>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</si>
  <si>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</si>
  <si>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</si>
  <si>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</si>
  <si>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</si>
  <si>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</si>
  <si>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</si>
  <si>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</si>
  <si>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</si>
  <si>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</si>
  <si>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</si>
  <si>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</si>
  <si>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</si>
  <si>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</si>
  <si>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</si>
  <si>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</si>
  <si>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</si>
  <si>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</si>
  <si>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</si>
  <si>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</si>
  <si>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</si>
  <si>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</si>
  <si>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</si>
  <si>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</si>
  <si>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</si>
  <si>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</si>
  <si>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</si>
  <si>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</si>
  <si>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</si>
  <si>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</si>
  <si>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</si>
  <si>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</si>
  <si>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</si>
  <si>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</si>
  <si>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</si>
  <si>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</si>
  <si>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</si>
  <si>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</si>
  <si>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</si>
  <si>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</si>
  <si>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</si>
  <si>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</si>
  <si>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</si>
  <si>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</si>
  <si>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</si>
  <si>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</si>
  <si>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</si>
  <si>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</si>
  <si>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</si>
  <si>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</si>
  <si>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</si>
  <si>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</si>
  <si>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</si>
  <si>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</si>
  <si>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</si>
  <si>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</si>
  <si>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</si>
  <si>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</si>
  <si>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</si>
  <si>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</si>
  <si>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</si>
  <si>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</si>
  <si>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</si>
  <si>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</si>
  <si>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</si>
  <si>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</si>
  <si>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</si>
  <si>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</si>
  <si>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</si>
  <si>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</si>
  <si>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</si>
  <si>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</si>
  <si>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</si>
  <si>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</si>
  <si>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</si>
  <si>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</si>
  <si>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</si>
  <si>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</si>
  <si>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</si>
  <si>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</si>
  <si>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</si>
  <si>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</si>
  <si>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</si>
  <si>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</si>
  <si>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</si>
  <si>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</si>
  <si>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</si>
  <si>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</si>
  <si>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</si>
  <si>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</si>
  <si>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</si>
  <si>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</si>
  <si>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</si>
  <si>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</si>
  <si>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</si>
  <si>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</si>
  <si>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</si>
  <si>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</si>
  <si>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</si>
  <si>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</si>
  <si>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</si>
  <si>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</si>
  <si>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</si>
  <si>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</si>
  <si>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</si>
  <si>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</si>
  <si>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</si>
  <si>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</si>
  <si>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</si>
  <si>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</si>
  <si>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</si>
  <si>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</si>
  <si>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</si>
  <si>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</si>
  <si>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</si>
  <si>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</si>
  <si>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</si>
  <si>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</si>
  <si>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</si>
  <si>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</si>
  <si>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</si>
  <si>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</si>
  <si>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</si>
  <si>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</si>
  <si>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</si>
  <si>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</si>
  <si>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</si>
  <si>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</si>
  <si>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</si>
  <si>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</si>
  <si>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</si>
  <si>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</si>
  <si>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</si>
  <si>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</si>
  <si>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</si>
  <si>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</si>
  <si>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</si>
  <si>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</si>
  <si>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</si>
  <si>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</si>
  <si>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</si>
  <si>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</si>
  <si>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</si>
  <si>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</si>
  <si>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</si>
  <si>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</si>
  <si>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</si>
  <si>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</si>
  <si>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</si>
  <si>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</si>
  <si>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</si>
  <si>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</si>
  <si>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</si>
  <si>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</si>
  <si>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</si>
  <si>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</si>
  <si>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</si>
  <si>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</si>
  <si>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</si>
  <si>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</si>
  <si>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</si>
  <si>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</si>
  <si>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</si>
  <si>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</si>
  <si>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</si>
  <si>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</si>
  <si>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</si>
  <si>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</si>
  <si>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</si>
  <si>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</si>
  <si>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</si>
  <si>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</si>
  <si>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</si>
  <si>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</si>
  <si>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</si>
  <si>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</si>
  <si>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</si>
  <si>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</si>
  <si>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</si>
  <si>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</si>
  <si>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</si>
  <si>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</si>
  <si>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</si>
  <si>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</si>
  <si>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</si>
  <si>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</si>
  <si>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</si>
  <si>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</si>
  <si>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</si>
  <si>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</si>
  <si>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</si>
  <si>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</si>
  <si>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</si>
  <si>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</si>
  <si>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</si>
  <si>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</si>
  <si>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</si>
  <si>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</si>
  <si>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</si>
  <si>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</si>
  <si>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</si>
  <si>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</si>
  <si>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</si>
  <si>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</si>
  <si>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</si>
  <si>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</si>
  <si>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</si>
  <si>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</si>
  <si>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</si>
  <si>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</si>
  <si>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</si>
  <si>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</si>
  <si>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</si>
  <si>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</si>
  <si>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</si>
  <si>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</si>
  <si>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</si>
  <si>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</si>
  <si>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</si>
  <si>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</si>
  <si>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</si>
  <si>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</si>
  <si>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</si>
  <si>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</si>
  <si>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</si>
  <si>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</si>
  <si>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</si>
  <si>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</si>
  <si>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</si>
  <si>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</si>
  <si>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</si>
  <si>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</si>
  <si>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</si>
  <si>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</si>
  <si>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</si>
  <si>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</si>
  <si>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</si>
  <si>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</si>
  <si>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</si>
  <si>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</si>
  <si>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</si>
  <si>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</si>
  <si>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</si>
  <si>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</si>
  <si>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</si>
  <si>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</si>
  <si>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</si>
  <si>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</si>
  <si>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</si>
  <si>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</si>
  <si>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</si>
  <si>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</si>
  <si>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</si>
  <si>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</si>
  <si>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</si>
  <si>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</si>
  <si>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</si>
  <si>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</si>
  <si>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</si>
  <si>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</si>
  <si>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</si>
  <si>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</si>
  <si>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</si>
  <si>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</si>
  <si>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</si>
  <si>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</si>
  <si>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</si>
  <si>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</si>
  <si>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</si>
  <si>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</si>
  <si>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</si>
  <si>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</si>
  <si>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</si>
  <si>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</si>
  <si>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</si>
  <si>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</si>
  <si>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</si>
  <si>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</si>
  <si>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</si>
  <si>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</si>
  <si>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</si>
  <si>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</si>
  <si>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</si>
  <si>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</si>
  <si>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</si>
  <si>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</si>
  <si>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</si>
  <si>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</si>
  <si>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</si>
  <si>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</si>
  <si>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</si>
  <si>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</si>
  <si>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</si>
  <si>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</si>
  <si>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</si>
  <si>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</si>
  <si>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</si>
  <si>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</si>
  <si>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</si>
  <si>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</si>
  <si>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</si>
  <si>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</si>
  <si>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</si>
  <si>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</si>
  <si>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</si>
  <si>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</si>
  <si>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</si>
  <si>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</si>
  <si>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</si>
  <si>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</si>
  <si>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</si>
  <si>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</si>
  <si>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</si>
  <si>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</si>
  <si>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</si>
  <si>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</si>
  <si>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</si>
  <si>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</si>
  <si>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</si>
  <si>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</si>
  <si>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</si>
  <si>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</si>
  <si>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</si>
  <si>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</si>
  <si>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</si>
  <si>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</si>
  <si>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</si>
  <si>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</si>
  <si>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</si>
  <si>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</si>
  <si>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</si>
  <si>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</si>
  <si>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</si>
  <si>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</si>
  <si>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</si>
  <si>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</si>
  <si>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</si>
  <si>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</si>
  <si>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</si>
  <si>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</si>
  <si>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</si>
  <si>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</si>
  <si>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</si>
  <si>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</si>
  <si>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</si>
  <si>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</si>
  <si>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</si>
  <si>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</si>
  <si>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</si>
  <si>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</si>
  <si>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</si>
  <si>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</si>
  <si>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</si>
  <si>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</si>
  <si>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</si>
  <si>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</si>
  <si>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</si>
  <si>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</si>
  <si>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</si>
  <si>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</si>
  <si>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</si>
  <si>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</si>
  <si>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</si>
  <si>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</si>
  <si>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</si>
  <si>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</si>
  <si>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</si>
  <si>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</si>
  <si>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</si>
  <si>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</si>
  <si>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</si>
  <si>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</si>
  <si>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</si>
  <si>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</si>
  <si>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</si>
  <si>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</si>
  <si>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</si>
  <si>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</si>
  <si>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</si>
  <si>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</si>
  <si>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</si>
  <si>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</si>
  <si>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</si>
  <si>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</si>
  <si>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</si>
  <si>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</si>
  <si>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</si>
  <si>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</si>
  <si>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</si>
  <si>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</si>
  <si>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</si>
  <si>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</si>
  <si>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</si>
  <si>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</si>
  <si>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</si>
  <si>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</si>
  <si>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</si>
  <si>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</si>
  <si>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</si>
  <si>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</si>
  <si>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</si>
  <si>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</si>
  <si>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</si>
  <si>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</si>
  <si>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</si>
  <si>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</si>
  <si>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</si>
  <si>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</si>
  <si>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</si>
  <si>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</si>
  <si>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</si>
  <si>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</si>
  <si>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</si>
  <si>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</si>
  <si>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</si>
  <si>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</si>
  <si>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</si>
  <si>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</si>
  <si>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</si>
  <si>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</si>
  <si>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</si>
  <si>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</si>
  <si>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</si>
  <si>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</si>
  <si>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</si>
  <si>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</si>
  <si>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</si>
  <si>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</si>
  <si>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</si>
  <si>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</si>
  <si>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</si>
  <si>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</si>
  <si>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</si>
  <si>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</si>
  <si>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</si>
  <si>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</si>
  <si>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</si>
  <si>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</si>
  <si>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</si>
  <si>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</si>
  <si>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</si>
  <si>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</si>
  <si>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</si>
  <si>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</si>
  <si>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</si>
  <si>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</si>
  <si>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</si>
  <si>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</si>
  <si>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</si>
  <si>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</si>
  <si>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</si>
  <si>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</si>
  <si>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</si>
  <si>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</si>
  <si>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</si>
  <si>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</si>
  <si>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</si>
  <si>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</si>
  <si>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</si>
  <si>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</si>
  <si>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</si>
  <si>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</si>
  <si>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</si>
  <si>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</si>
  <si>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</si>
  <si>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</si>
  <si>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</si>
  <si>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</si>
  <si>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</si>
  <si>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</si>
  <si>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</si>
  <si>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</si>
  <si>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</si>
  <si>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</si>
  <si>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</si>
  <si>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</si>
  <si>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</si>
  <si>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</si>
  <si>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</si>
  <si>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</si>
  <si>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</si>
  <si>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</si>
  <si>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</si>
  <si>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</si>
  <si>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</si>
  <si>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</si>
  <si>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</si>
  <si>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</si>
  <si>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</si>
  <si>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</si>
  <si>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</si>
  <si>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</si>
  <si>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</si>
  <si>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</si>
  <si>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</si>
  <si>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</si>
  <si>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</si>
  <si>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</si>
  <si>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</si>
  <si>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</si>
  <si>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</si>
  <si>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</si>
  <si>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</si>
  <si>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</si>
  <si>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</si>
  <si>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</si>
  <si>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</si>
  <si>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</si>
  <si>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</si>
  <si>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</si>
  <si>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</si>
  <si>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</si>
  <si>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</si>
  <si>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</si>
  <si>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</si>
  <si>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</si>
  <si>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</si>
  <si>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</si>
  <si>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</si>
  <si>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</si>
  <si>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</si>
  <si>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</si>
  <si>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</si>
  <si>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</si>
  <si>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</si>
  <si>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</si>
  <si>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</si>
  <si>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</si>
  <si>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</si>
  <si>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</si>
  <si>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</si>
  <si>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</si>
  <si>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</si>
  <si>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</si>
  <si>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</si>
  <si>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</si>
  <si>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</si>
  <si>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</si>
  <si>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</si>
  <si>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</si>
  <si>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</si>
  <si>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</si>
  <si>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</si>
  <si>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</si>
  <si>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</si>
  <si>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</si>
  <si>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</si>
  <si>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</si>
  <si>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</si>
  <si>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</si>
  <si>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</si>
  <si>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</si>
  <si>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</si>
  <si>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</si>
  <si>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</si>
  <si>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</si>
  <si>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</si>
  <si>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</si>
  <si>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</si>
  <si>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</si>
  <si>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</si>
  <si>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</si>
  <si>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</si>
  <si>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</si>
  <si>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</si>
  <si>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</si>
  <si>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</si>
  <si>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</si>
  <si>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</si>
  <si>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</si>
  <si>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</si>
  <si>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</si>
  <si>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</si>
  <si>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</si>
  <si>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</si>
  <si>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</si>
  <si>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</si>
  <si>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</si>
  <si>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</si>
  <si>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</si>
  <si>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</si>
  <si>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</si>
  <si>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</si>
  <si>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</si>
  <si>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</si>
  <si>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</si>
  <si>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</si>
  <si>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</si>
  <si>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</si>
  <si>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</si>
  <si>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</si>
  <si>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</si>
  <si>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</si>
  <si>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</si>
  <si>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</si>
  <si>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</si>
  <si>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</si>
  <si>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</si>
  <si>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</si>
  <si>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</si>
  <si>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</si>
  <si>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</si>
  <si>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</si>
  <si>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</si>
  <si>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</si>
  <si>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</si>
  <si>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</si>
  <si>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</si>
  <si>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</si>
  <si>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</si>
  <si>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</si>
  <si>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</si>
  <si>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</si>
  <si>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</si>
  <si>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</si>
  <si>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</si>
  <si>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</si>
  <si>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</si>
  <si>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</si>
  <si>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</si>
  <si>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</si>
  <si>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</si>
  <si>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</si>
  <si>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</si>
  <si>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</si>
  <si>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</si>
  <si>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</si>
  <si>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</si>
  <si>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</si>
  <si>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</si>
  <si>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</si>
  <si>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</si>
  <si>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</si>
  <si>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</si>
  <si>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</si>
  <si>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</si>
  <si>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</si>
  <si>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</si>
  <si>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</si>
  <si>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</si>
  <si>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</si>
  <si>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</si>
  <si>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</si>
  <si>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</si>
  <si>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</si>
  <si>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</si>
  <si>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</si>
  <si>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</si>
  <si>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</si>
  <si>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</si>
  <si>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</si>
  <si>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</si>
  <si>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</si>
  <si>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</si>
  <si>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</si>
  <si>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</si>
  <si>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</si>
  <si>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</si>
  <si>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</si>
  <si>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</si>
  <si>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</si>
  <si>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</si>
  <si>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</si>
  <si>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</si>
  <si>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</si>
  <si>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</si>
  <si>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</si>
  <si>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</si>
  <si>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</si>
  <si>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</si>
  <si>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</si>
  <si>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</si>
  <si>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</si>
  <si>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</si>
  <si>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</si>
  <si>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</si>
  <si>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</si>
  <si>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</si>
  <si>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</si>
  <si>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</si>
  <si>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</si>
  <si>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</si>
  <si>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</si>
  <si>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</si>
  <si>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</si>
  <si>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</si>
  <si>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</si>
  <si>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</si>
  <si>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</si>
  <si>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</si>
  <si>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</si>
  <si>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</si>
  <si>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</si>
  <si>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</si>
  <si>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</si>
  <si>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</si>
  <si>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</si>
  <si>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</si>
  <si>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</si>
  <si>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</si>
  <si>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</si>
  <si>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</si>
  <si>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</si>
  <si>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</si>
  <si>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</si>
  <si>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</si>
  <si>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</si>
  <si>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</si>
  <si>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</si>
  <si>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</si>
  <si>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</si>
  <si>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</si>
  <si>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</si>
  <si>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</si>
  <si>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</si>
  <si>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</si>
  <si>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</si>
  <si>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</si>
  <si>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</si>
  <si>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</si>
  <si>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</si>
  <si>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</si>
  <si>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</si>
  <si>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</si>
  <si>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</si>
  <si>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</si>
  <si>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</si>
  <si>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</si>
  <si>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</si>
  <si>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</si>
  <si>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</si>
  <si>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</si>
  <si>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</si>
  <si>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</si>
  <si>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</si>
  <si>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</si>
  <si>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</si>
  <si>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</si>
  <si>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</si>
  <si>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</si>
  <si>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</si>
  <si>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</si>
  <si>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</si>
  <si>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</si>
  <si>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</si>
  <si>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</si>
  <si>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</si>
  <si>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</si>
  <si>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</si>
  <si>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</si>
  <si>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</si>
  <si>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</si>
  <si>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</si>
  <si>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</si>
  <si>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</si>
  <si>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</si>
  <si>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</si>
  <si>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</si>
  <si>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</si>
  <si>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</si>
  <si>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</si>
  <si>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</si>
  <si>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</si>
  <si>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</si>
  <si>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</si>
  <si>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</si>
  <si>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</si>
  <si>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</si>
  <si>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</si>
  <si>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</si>
  <si>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</si>
  <si>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</si>
  <si>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</si>
  <si>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</si>
  <si>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</si>
  <si>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</si>
  <si>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</si>
  <si>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</si>
  <si>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</si>
  <si>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</si>
  <si>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</si>
  <si>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</si>
  <si>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</si>
  <si>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</si>
  <si>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</si>
  <si>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</si>
  <si>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</si>
  <si>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</si>
  <si>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</si>
  <si>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</si>
  <si>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</si>
  <si>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</si>
  <si>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</si>
  <si>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</si>
  <si>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</si>
  <si>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</si>
  <si>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</si>
  <si>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</si>
  <si>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</si>
  <si>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</si>
  <si>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</si>
  <si>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</si>
  <si>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</si>
  <si>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</si>
  <si>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</si>
  <si>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</si>
  <si>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</si>
  <si>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</si>
  <si>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</si>
  <si>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</si>
  <si>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</si>
  <si>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</si>
  <si>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</si>
  <si>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</si>
  <si>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</si>
  <si>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</si>
  <si>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</si>
  <si>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</si>
  <si>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</si>
  <si>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</si>
  <si>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</si>
  <si>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</si>
  <si>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</si>
  <si>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</si>
  <si>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</si>
  <si>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</si>
  <si>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</si>
  <si>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</si>
  <si>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</si>
  <si>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</si>
  <si>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</si>
  <si>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</si>
  <si>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</si>
  <si>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</si>
  <si>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</si>
  <si>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</si>
  <si>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</si>
  <si>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</si>
  <si>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</si>
  <si>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</si>
  <si>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</si>
  <si>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</si>
  <si>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</si>
  <si>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</si>
  <si>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</si>
  <si>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</si>
  <si>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</si>
  <si>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</si>
  <si>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</si>
  <si>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</si>
  <si>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</si>
  <si>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</si>
  <si>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</si>
  <si>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</si>
  <si>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</si>
  <si>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</si>
  <si>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</si>
  <si>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</si>
  <si>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</si>
  <si>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</si>
  <si>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</si>
  <si>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</si>
  <si>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</si>
  <si>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</si>
  <si>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</si>
  <si>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</si>
  <si>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</si>
  <si>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</si>
  <si>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</si>
  <si>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</si>
  <si>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</si>
  <si>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</si>
  <si>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</si>
  <si>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</si>
  <si>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</si>
  <si>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</si>
  <si>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</si>
  <si>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</si>
  <si>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</si>
  <si>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</si>
  <si>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</si>
  <si>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</si>
  <si>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</si>
  <si>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</si>
  <si>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</si>
  <si>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</si>
  <si>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</si>
  <si>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</si>
  <si>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</si>
  <si>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</si>
  <si>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</si>
  <si>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</si>
  <si>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</si>
  <si>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</si>
  <si>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</si>
  <si>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</si>
  <si>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</si>
  <si>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</si>
  <si>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</si>
  <si>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</si>
  <si>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</si>
  <si>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</si>
  <si>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</si>
  <si>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</si>
  <si>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</si>
  <si>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</si>
  <si>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</si>
  <si>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</si>
  <si>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</si>
  <si>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</si>
  <si>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</si>
  <si>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</si>
  <si>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</si>
  <si>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</si>
  <si>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</si>
  <si>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</si>
  <si>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</si>
  <si>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</si>
  <si>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</si>
  <si>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</si>
  <si>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</si>
  <si>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</si>
  <si>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</si>
  <si>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</si>
  <si>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</si>
  <si>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</si>
  <si>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</si>
  <si>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</si>
  <si>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</si>
  <si>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</si>
  <si>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</si>
  <si>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</si>
  <si>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</si>
  <si>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</si>
  <si>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</si>
  <si>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</si>
  <si>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</si>
  <si>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</si>
  <si>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</si>
  <si>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</si>
  <si>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</si>
  <si>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</si>
  <si>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</si>
  <si>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</si>
  <si>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</si>
  <si>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</si>
  <si>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</si>
  <si>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</si>
  <si>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</si>
  <si>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</si>
  <si>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</si>
  <si>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</si>
  <si>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</si>
  <si>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</si>
  <si>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</si>
  <si>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</si>
  <si>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</si>
  <si>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</si>
  <si>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</si>
  <si>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</si>
  <si>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</si>
  <si>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</si>
  <si>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</si>
  <si>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</si>
  <si>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</si>
  <si>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</si>
  <si>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</si>
  <si>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</si>
  <si>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</si>
  <si>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</si>
  <si>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</si>
  <si>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</si>
  <si>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</si>
  <si>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</si>
  <si>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</si>
  <si>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</si>
  <si>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</si>
  <si>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</si>
  <si>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</si>
  <si>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</si>
  <si>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</si>
  <si>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</si>
  <si>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</si>
  <si>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</si>
  <si>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</si>
  <si>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</si>
  <si>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</si>
  <si>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</si>
  <si>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</si>
  <si>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</si>
  <si>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</si>
  <si>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</si>
  <si>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</si>
  <si>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</si>
  <si>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</si>
  <si>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</si>
  <si>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</si>
  <si>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</si>
  <si>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</si>
  <si>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</si>
  <si>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</si>
  <si>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</si>
  <si>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</si>
  <si>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</si>
  <si>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</si>
  <si>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</si>
  <si>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</si>
  <si>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</si>
  <si>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</si>
  <si>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</si>
  <si>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</si>
  <si>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</si>
  <si>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</si>
  <si>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</si>
  <si>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</si>
  <si>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</si>
  <si>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</si>
  <si>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</si>
  <si>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</si>
  <si>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</si>
  <si>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</si>
  <si>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</si>
  <si>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</si>
  <si>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</si>
  <si>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</si>
  <si>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</si>
  <si>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</si>
  <si>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</si>
  <si>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</si>
  <si>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</si>
  <si>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</si>
  <si>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</si>
  <si>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</si>
  <si>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</si>
  <si>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</si>
  <si>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</si>
  <si>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</si>
  <si>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</si>
  <si>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</si>
  <si>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</si>
  <si>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</si>
  <si>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</si>
  <si>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</si>
  <si>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</si>
  <si>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</si>
  <si>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</si>
  <si>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</si>
  <si>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</si>
  <si>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</si>
  <si>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</si>
  <si>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</si>
  <si>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</si>
  <si>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</si>
  <si>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</si>
  <si>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</si>
  <si>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</si>
  <si>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</si>
  <si>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</si>
  <si>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</si>
  <si>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</si>
  <si>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</si>
  <si>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</si>
  <si>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</si>
  <si>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</si>
  <si>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</si>
  <si>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</si>
  <si>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</si>
  <si>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</si>
  <si>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</si>
  <si>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</si>
  <si>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</si>
  <si>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</si>
  <si>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</si>
  <si>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</si>
  <si>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</si>
  <si>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</si>
  <si>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</si>
  <si>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</si>
  <si>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</si>
  <si>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</si>
  <si>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</si>
  <si>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</si>
  <si>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</si>
  <si>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</si>
  <si>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</si>
  <si>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</si>
  <si>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</si>
  <si>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</si>
  <si>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</si>
  <si>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</si>
  <si>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</si>
  <si>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</si>
  <si>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</si>
  <si>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</si>
  <si>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</si>
  <si>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</si>
  <si>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</si>
  <si>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</si>
  <si>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</si>
  <si>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</si>
  <si>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</si>
  <si>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</si>
  <si>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</si>
  <si>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</si>
  <si>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</si>
  <si>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</si>
  <si>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</si>
  <si>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</si>
  <si>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</si>
  <si>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</si>
  <si>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</si>
  <si>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</si>
  <si>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</si>
  <si>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</si>
  <si>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</si>
  <si>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</si>
  <si>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</si>
  <si>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</si>
  <si>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</si>
  <si>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</si>
  <si>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</si>
  <si>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</si>
  <si>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</si>
  <si>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</si>
  <si>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</si>
  <si>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</si>
  <si>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</si>
  <si>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</si>
  <si>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</si>
  <si>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</si>
  <si>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</si>
  <si>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</si>
  <si>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</si>
  <si>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</si>
  <si>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</si>
  <si>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</si>
  <si>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</si>
  <si>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</si>
  <si>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</si>
  <si>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</si>
  <si>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</si>
  <si>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</si>
  <si>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</si>
  <si>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</si>
  <si>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</si>
  <si>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</si>
  <si>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</si>
  <si>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</si>
  <si>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</si>
  <si>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</si>
  <si>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</si>
  <si>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</si>
  <si>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</si>
  <si>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</si>
  <si>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</si>
  <si>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</si>
  <si>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</si>
  <si>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</si>
  <si>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</si>
  <si>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</si>
  <si>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</si>
  <si>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</si>
  <si>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</si>
  <si>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</si>
  <si>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</si>
  <si>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</si>
  <si>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</si>
  <si>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</si>
  <si>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</si>
  <si>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</si>
  <si>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</si>
  <si>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</si>
  <si>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</si>
  <si>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</si>
  <si>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</si>
  <si>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</si>
  <si>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</si>
  <si>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</si>
  <si>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</si>
  <si>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</si>
  <si>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</si>
  <si>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</si>
  <si>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</si>
  <si>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</si>
  <si>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</si>
  <si>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</si>
  <si>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</si>
  <si>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</si>
  <si>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</si>
  <si>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</si>
  <si>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</si>
  <si>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</si>
  <si>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</si>
  <si>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</si>
  <si>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</si>
  <si>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</si>
  <si>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</si>
  <si>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</si>
  <si>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</si>
  <si>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</si>
  <si>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</si>
  <si>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</si>
  <si>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</si>
  <si>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</si>
  <si>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</si>
  <si>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</si>
  <si>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</si>
  <si>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</si>
  <si>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</si>
  <si>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</si>
  <si>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</si>
  <si>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</si>
  <si>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</si>
  <si>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</si>
  <si>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</si>
  <si>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</si>
  <si>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</si>
  <si>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</si>
  <si>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</si>
  <si>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</si>
  <si>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</si>
  <si>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</si>
  <si>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</si>
  <si>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</si>
  <si>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</si>
  <si>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</si>
  <si>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</si>
  <si>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</si>
  <si>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</si>
  <si>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</si>
  <si>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</si>
  <si>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</si>
  <si>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</si>
  <si>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</si>
  <si>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</si>
  <si>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</si>
  <si>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</si>
  <si>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</si>
  <si>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</si>
  <si>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</si>
  <si>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</si>
  <si>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</si>
  <si>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</si>
  <si>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</si>
  <si>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</si>
  <si>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</si>
  <si>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</si>
  <si>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</si>
  <si>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</si>
  <si>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</si>
  <si>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</si>
  <si>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</si>
  <si>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</si>
  <si>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</si>
  <si>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</si>
  <si>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</si>
  <si>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</si>
  <si>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</si>
  <si>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</si>
  <si>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</si>
  <si>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</si>
  <si>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</si>
  <si>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</si>
  <si>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</si>
  <si>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</si>
  <si>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</si>
  <si>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</si>
  <si>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</si>
  <si>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</si>
  <si>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</si>
  <si>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</si>
  <si>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</si>
  <si>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</si>
  <si>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</si>
  <si>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</si>
  <si>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</si>
  <si>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</si>
  <si>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</si>
  <si>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</si>
  <si>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</si>
  <si>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</si>
  <si>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</si>
  <si>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</si>
  <si>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</si>
  <si>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</si>
  <si>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</si>
  <si>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</si>
  <si>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</si>
  <si>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</si>
  <si>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</si>
  <si>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</si>
  <si>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</si>
  <si>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</si>
  <si>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</si>
  <si>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</si>
  <si>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</si>
  <si>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</si>
  <si>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</si>
  <si>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</si>
  <si>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</si>
  <si>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</si>
  <si>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</si>
  <si>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</si>
  <si>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</si>
  <si>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</si>
  <si>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</si>
  <si>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</si>
  <si>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</si>
  <si>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</si>
  <si>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</si>
  <si>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</si>
  <si>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</si>
  <si>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</si>
  <si>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</si>
  <si>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</si>
  <si>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</si>
  <si>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</si>
  <si>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</si>
  <si>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</si>
  <si>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</si>
  <si>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</si>
  <si>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</si>
  <si>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</si>
  <si>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</si>
  <si>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</si>
  <si>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</si>
  <si>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</si>
  <si>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</si>
  <si>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</si>
  <si>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</si>
  <si>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</si>
  <si>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</si>
  <si>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</si>
  <si>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</si>
  <si>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</si>
  <si>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</si>
  <si>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</si>
  <si>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</si>
  <si>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</si>
  <si>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</si>
  <si>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</si>
  <si>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</si>
  <si>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</si>
  <si>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</si>
  <si>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</si>
  <si>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</si>
  <si>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</si>
  <si>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</si>
  <si>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</si>
  <si>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</si>
  <si>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</si>
  <si>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</si>
  <si>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</si>
  <si>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</si>
  <si>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</si>
  <si>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</si>
  <si>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</si>
  <si>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</si>
  <si>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</si>
  <si>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</si>
  <si>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</si>
  <si>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</si>
  <si>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</si>
  <si>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</si>
  <si>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</si>
  <si>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</si>
  <si>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</si>
  <si>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</si>
  <si>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</si>
  <si>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</si>
  <si>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</si>
  <si>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</si>
  <si>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</si>
  <si>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</si>
  <si>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</si>
  <si>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</si>
  <si>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</si>
  <si>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</si>
  <si>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</si>
  <si>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</si>
  <si>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</si>
  <si>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</si>
  <si>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</si>
  <si>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</si>
  <si>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</si>
  <si>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</si>
  <si>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</si>
  <si>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</si>
  <si>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</si>
  <si>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</si>
  <si>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</si>
  <si>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</si>
  <si>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</si>
  <si>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</si>
  <si>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</si>
  <si>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</si>
  <si>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</si>
  <si>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</si>
  <si>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</si>
  <si>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</si>
  <si>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</si>
  <si>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</si>
  <si>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</si>
  <si>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</si>
  <si>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</si>
  <si>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</si>
  <si>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</si>
  <si>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</si>
  <si>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</si>
  <si>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</si>
  <si>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</si>
  <si>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</si>
  <si>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</si>
  <si>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</si>
  <si>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</si>
  <si>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</si>
  <si>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</si>
  <si>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</si>
  <si>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</si>
  <si>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</si>
  <si>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</si>
  <si>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</si>
  <si>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</si>
  <si>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</si>
  <si>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</si>
  <si>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</si>
  <si>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</si>
  <si>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</si>
  <si>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</si>
  <si>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</si>
  <si>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</si>
  <si>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</si>
  <si>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</si>
  <si>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</si>
  <si>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</si>
  <si>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</si>
  <si>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</si>
  <si>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</si>
  <si>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</si>
  <si>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</si>
  <si>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</si>
  <si>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</si>
  <si>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</si>
  <si>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</si>
  <si>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</si>
  <si>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</si>
  <si>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</si>
  <si>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</si>
  <si>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</si>
  <si>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</si>
  <si>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</si>
  <si>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</si>
  <si>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</si>
  <si>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</si>
  <si>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</si>
  <si>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</si>
  <si>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</si>
  <si>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</si>
  <si>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</si>
  <si>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</si>
  <si>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</si>
  <si>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</si>
  <si>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</si>
  <si>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</si>
  <si>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</si>
  <si>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</si>
  <si>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</si>
  <si>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</si>
  <si>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</si>
  <si>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</si>
  <si>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</si>
  <si>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</si>
  <si>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</si>
  <si>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</si>
  <si>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</si>
  <si>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</si>
  <si>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</si>
  <si>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</si>
  <si>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</si>
  <si>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</si>
  <si>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</si>
  <si>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</si>
  <si>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</si>
  <si>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</si>
  <si>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</si>
  <si>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</si>
  <si>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</si>
  <si>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</si>
  <si>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</si>
  <si>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</si>
  <si>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</si>
  <si>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</si>
  <si>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</si>
  <si>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</si>
  <si>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</si>
  <si>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</si>
  <si>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</si>
  <si>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</si>
  <si>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</si>
  <si>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</si>
  <si>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</si>
  <si>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</si>
  <si>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</si>
  <si>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</si>
  <si>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</si>
  <si>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</si>
  <si>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</si>
  <si>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</si>
  <si>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</si>
  <si>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</si>
  <si>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</si>
  <si>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</si>
  <si>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</si>
  <si>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</si>
  <si>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</si>
  <si>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</si>
  <si>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</si>
  <si>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</si>
  <si>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</si>
  <si>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</si>
  <si>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</si>
  <si>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</si>
  <si>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</si>
  <si>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</si>
  <si>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</si>
  <si>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</si>
  <si>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</si>
  <si>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</si>
  <si>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</si>
  <si>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</si>
  <si>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</si>
  <si>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</si>
  <si>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</si>
  <si>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</si>
  <si>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</si>
  <si>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</si>
  <si>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</si>
  <si>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</si>
  <si>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</si>
  <si>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</si>
  <si>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</si>
  <si>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</si>
  <si>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</si>
  <si>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</si>
  <si>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</si>
  <si>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</si>
  <si>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</si>
  <si>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</si>
  <si>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</si>
  <si>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</si>
  <si>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</si>
  <si>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</si>
  <si>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</si>
  <si>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</si>
  <si>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</si>
  <si>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</si>
  <si>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</si>
  <si>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</si>
  <si>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</si>
  <si>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</si>
  <si>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</si>
  <si>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</si>
  <si>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</si>
  <si>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</si>
  <si>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</si>
  <si>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</si>
  <si>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</si>
  <si>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</si>
  <si>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</si>
  <si>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</si>
  <si>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</si>
  <si>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</si>
  <si>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</si>
  <si>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</si>
  <si>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</si>
  <si>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</si>
  <si>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</si>
  <si>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</si>
  <si>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</si>
  <si>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</si>
  <si>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</si>
  <si>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</si>
  <si>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</si>
  <si>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</si>
  <si>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</si>
  <si>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</si>
  <si>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</si>
  <si>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</si>
  <si>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</si>
  <si>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</si>
  <si>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</si>
  <si>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</si>
  <si>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</si>
  <si>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</si>
  <si>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</si>
  <si>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</si>
  <si>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</si>
  <si>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</si>
  <si>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</si>
  <si>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</si>
  <si>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</si>
  <si>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</si>
  <si>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</si>
  <si>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</si>
  <si>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</si>
  <si>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</si>
  <si>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</si>
  <si>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</si>
  <si>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</si>
  <si>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</si>
  <si>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</si>
  <si>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</si>
  <si>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</si>
  <si>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</si>
  <si>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</si>
  <si>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</si>
  <si>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</si>
  <si>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</si>
  <si>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</si>
  <si>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</si>
  <si>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</si>
  <si>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</si>
  <si>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</si>
  <si>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</si>
  <si>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</si>
  <si>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</si>
  <si>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</si>
  <si>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</si>
  <si>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</si>
  <si>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</si>
  <si>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</si>
  <si>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</si>
  <si>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</si>
  <si>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</si>
  <si>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</si>
  <si>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</si>
  <si>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</si>
  <si>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</si>
  <si>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</si>
  <si>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</si>
  <si>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</si>
  <si>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</si>
  <si>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</si>
  <si>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</si>
  <si>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</si>
  <si>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</si>
  <si>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</si>
  <si>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</si>
  <si>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</si>
  <si>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</si>
  <si>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</si>
  <si>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</si>
  <si>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</si>
  <si>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</si>
  <si>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</si>
  <si>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</si>
  <si>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</si>
  <si>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</si>
  <si>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</si>
  <si>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</si>
  <si>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</si>
  <si>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</si>
  <si>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</si>
  <si>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</si>
  <si>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</si>
  <si>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</si>
  <si>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</si>
  <si>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</si>
  <si>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</si>
  <si>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</si>
  <si>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</si>
  <si>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</si>
  <si>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</si>
  <si>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</si>
  <si>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</si>
  <si>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</si>
  <si>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</si>
  <si>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</si>
  <si>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</si>
  <si>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</si>
  <si>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</si>
  <si>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</si>
  <si>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</si>
  <si>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</si>
  <si>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</si>
  <si>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</si>
  <si>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</si>
  <si>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</si>
  <si>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</si>
  <si>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</si>
  <si>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</si>
  <si>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</si>
  <si>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</si>
  <si>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</si>
  <si>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</si>
  <si>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</si>
  <si>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</si>
  <si>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</si>
  <si>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</si>
  <si>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</si>
  <si>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</si>
  <si>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</si>
  <si>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</si>
  <si>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</si>
  <si>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</si>
  <si>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</si>
  <si>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</si>
  <si>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</si>
  <si>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</si>
  <si>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</si>
  <si>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</si>
  <si>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</si>
  <si>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</si>
  <si>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</si>
  <si>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</si>
  <si>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</si>
  <si>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</si>
  <si>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</si>
  <si>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</si>
  <si>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</si>
  <si>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</si>
  <si>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</si>
  <si>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</si>
  <si>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</si>
  <si>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</si>
  <si>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</si>
  <si>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</si>
  <si>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</si>
  <si>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</si>
  <si>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</si>
  <si>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</si>
  <si>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</si>
  <si>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</si>
  <si>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</si>
  <si>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</si>
  <si>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</si>
  <si>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</si>
  <si>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</si>
  <si>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</si>
  <si>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</si>
  <si>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</si>
  <si>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</si>
  <si>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</si>
  <si>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</si>
  <si>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</si>
  <si>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</si>
  <si>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</si>
  <si>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</si>
  <si>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</si>
  <si>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</si>
  <si>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</si>
  <si>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</si>
  <si>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</si>
  <si>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</si>
  <si>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</si>
  <si>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</si>
  <si>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</si>
  <si>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</si>
  <si>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</si>
  <si>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</si>
  <si>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</si>
  <si>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</si>
  <si>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</si>
  <si>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</si>
  <si>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</si>
  <si>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</si>
  <si>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</si>
  <si>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</si>
  <si>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</si>
  <si>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</si>
  <si>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</si>
  <si>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</si>
  <si>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</si>
  <si>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</si>
  <si>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</si>
  <si>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</si>
  <si>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</si>
  <si>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</si>
  <si>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</si>
  <si>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</si>
  <si>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</si>
  <si>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</si>
  <si>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</si>
  <si>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</si>
  <si>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</si>
  <si>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</si>
  <si>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</si>
  <si>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</si>
  <si>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</si>
  <si>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</si>
  <si>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</si>
  <si>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</si>
  <si>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</si>
  <si>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</si>
  <si>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</si>
  <si>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</si>
  <si>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</si>
  <si>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</si>
  <si>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</si>
  <si>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</si>
  <si>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</si>
  <si>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</si>
  <si>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</si>
  <si>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</si>
  <si>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</si>
  <si>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</si>
  <si>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</si>
  <si>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</si>
  <si>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</si>
  <si>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</si>
  <si>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</si>
  <si>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</si>
  <si>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</si>
  <si>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</si>
  <si>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</si>
  <si>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</si>
  <si>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</si>
  <si>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</si>
  <si>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</si>
  <si>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</si>
  <si>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</si>
  <si>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</si>
  <si>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</si>
  <si>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</si>
  <si>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</si>
  <si>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</si>
  <si>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</si>
  <si>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</si>
  <si>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</si>
  <si>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</si>
  <si>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</si>
  <si>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</si>
  <si>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</si>
  <si>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</si>
  <si>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</si>
  <si>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</si>
  <si>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</si>
  <si>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</si>
  <si>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</si>
  <si>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</si>
  <si>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</si>
  <si>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</si>
  <si>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</si>
  <si>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</si>
  <si>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</si>
  <si>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</si>
  <si>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</si>
  <si>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</si>
  <si>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</si>
  <si>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</si>
  <si>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</si>
  <si>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</si>
  <si>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</si>
  <si>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</si>
  <si>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</si>
  <si>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</si>
  <si>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</si>
  <si>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</si>
  <si>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</si>
  <si>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</si>
  <si>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</si>
  <si>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</si>
  <si>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</si>
  <si>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</si>
  <si>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</si>
  <si>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</si>
  <si>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</si>
  <si>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</si>
  <si>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</si>
  <si>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</si>
  <si>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</si>
  <si>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</si>
  <si>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</si>
  <si>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</si>
  <si>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</si>
  <si>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</si>
  <si>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</si>
  <si>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</si>
  <si>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</si>
  <si>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</si>
  <si>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</si>
  <si>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</si>
  <si>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</si>
  <si>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</si>
  <si>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</si>
  <si>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</si>
  <si>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</si>
  <si>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</si>
  <si>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</si>
  <si>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</si>
  <si>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</si>
  <si>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</si>
  <si>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</si>
  <si>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</si>
  <si>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</si>
  <si>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</si>
  <si>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</si>
  <si>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</si>
  <si>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</si>
  <si>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</si>
  <si>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</si>
  <si>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</si>
  <si>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</si>
  <si>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</si>
  <si>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</si>
  <si>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</si>
  <si>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</si>
  <si>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</si>
  <si>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</si>
  <si>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</si>
  <si>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</si>
  <si>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</si>
  <si>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</si>
  <si>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</si>
  <si>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</si>
  <si>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</si>
  <si>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</si>
  <si>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</si>
  <si>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</si>
  <si>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</si>
  <si>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</si>
  <si>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</si>
  <si>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</si>
  <si>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</si>
  <si>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</si>
  <si>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</si>
  <si>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</si>
  <si>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</si>
  <si>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</si>
  <si>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</si>
  <si>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</si>
  <si>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</si>
  <si>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</si>
  <si>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</si>
  <si>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</si>
  <si>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</si>
  <si>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</si>
  <si>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</si>
  <si>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</si>
  <si>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</si>
  <si>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</si>
  <si>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</si>
  <si>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</si>
  <si>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</si>
  <si>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</si>
  <si>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</si>
  <si>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</si>
  <si>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</si>
  <si>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</si>
  <si>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</si>
  <si>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</si>
  <si>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</si>
  <si>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</si>
  <si>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</si>
  <si>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</si>
  <si>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</si>
  <si>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</si>
  <si>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</si>
  <si>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</si>
  <si>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</si>
  <si>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</si>
  <si>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</si>
  <si>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</si>
  <si>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</si>
  <si>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</si>
  <si>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</si>
  <si>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</si>
  <si>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</si>
  <si>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</si>
  <si>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</si>
  <si>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</si>
  <si>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</si>
  <si>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</si>
  <si>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</si>
  <si>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</si>
  <si>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</si>
  <si>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</si>
  <si>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</si>
  <si>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</si>
  <si>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</si>
  <si>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</si>
  <si>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</si>
  <si>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</si>
  <si>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</si>
  <si>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</si>
  <si>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</si>
  <si>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</si>
  <si>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</si>
  <si>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</si>
  <si>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</si>
  <si>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</si>
  <si>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</si>
  <si>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</si>
  <si>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</si>
  <si>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</si>
  <si>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</si>
  <si>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</si>
  <si>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</si>
  <si>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</si>
  <si>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</si>
  <si>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</si>
  <si>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</si>
  <si>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</si>
  <si>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</si>
  <si>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</si>
  <si>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</si>
  <si>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</si>
  <si>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</si>
  <si>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</si>
  <si>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</si>
  <si>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</si>
  <si>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</si>
  <si>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</si>
  <si>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</si>
  <si>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</si>
  <si>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</si>
  <si>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</si>
  <si>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</si>
  <si>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</si>
  <si>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</si>
  <si>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</si>
  <si>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</si>
  <si>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</si>
  <si>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</si>
  <si>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</si>
  <si>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</si>
  <si>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</si>
  <si>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</si>
  <si>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</si>
  <si>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</si>
  <si>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</si>
  <si>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</si>
  <si>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</si>
  <si>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</si>
  <si>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</si>
  <si>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</si>
  <si>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</si>
  <si>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</si>
  <si>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</si>
  <si>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</si>
  <si>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</si>
  <si>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</si>
  <si>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</si>
  <si>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</si>
  <si>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</si>
  <si>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</si>
  <si>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</si>
  <si>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</si>
  <si>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</si>
  <si>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</si>
  <si>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</si>
  <si>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</si>
  <si>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</si>
  <si>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</si>
  <si>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</si>
  <si>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</si>
  <si>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</si>
  <si>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</si>
  <si>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</si>
  <si>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</si>
  <si>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</si>
  <si>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</si>
  <si>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</si>
  <si>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</si>
  <si>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</si>
  <si>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</si>
  <si>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</si>
  <si>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</si>
  <si>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</si>
  <si>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</si>
  <si>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</si>
  <si>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</si>
  <si>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</si>
  <si>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</si>
  <si>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</si>
  <si>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</si>
  <si>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</si>
  <si>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</si>
  <si>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</si>
  <si>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</si>
  <si>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</si>
  <si>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</si>
  <si>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</si>
  <si>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</si>
  <si>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</si>
  <si>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</si>
  <si>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</si>
  <si>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</si>
  <si>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</si>
  <si>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</si>
  <si>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</si>
  <si>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</si>
  <si>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</si>
  <si>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</si>
  <si>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</si>
  <si>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</si>
  <si>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</si>
  <si>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</si>
  <si>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</si>
  <si>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</si>
  <si>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</si>
  <si>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</si>
  <si>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</si>
  <si>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</si>
  <si>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</si>
  <si>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</si>
  <si>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</si>
  <si>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</si>
  <si>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</si>
  <si>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</si>
  <si>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</si>
  <si>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</si>
  <si>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</si>
  <si>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</si>
  <si>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</si>
  <si>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</si>
  <si>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</si>
  <si>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</si>
  <si>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</si>
  <si>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</si>
  <si>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</si>
  <si>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</si>
  <si>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</si>
  <si>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</si>
  <si>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</si>
  <si>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</si>
  <si>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</si>
  <si>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</si>
  <si>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</si>
  <si>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</si>
  <si>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</si>
  <si>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</si>
  <si>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</si>
  <si>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</si>
  <si>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</si>
  <si>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</si>
  <si>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</si>
  <si>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</si>
  <si>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</si>
  <si>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</si>
  <si>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</si>
  <si>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</si>
  <si>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</si>
  <si>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</si>
  <si>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</si>
  <si>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</si>
  <si>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</si>
  <si>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</si>
  <si>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</si>
  <si>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</si>
  <si>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</si>
  <si>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</si>
  <si>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</si>
  <si>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</si>
  <si>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</si>
  <si>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</si>
  <si>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</si>
  <si>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</si>
  <si>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</si>
  <si>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</si>
  <si>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</si>
  <si>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</si>
  <si>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</si>
  <si>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</si>
  <si>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</si>
  <si>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</si>
  <si>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</si>
  <si>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</si>
  <si>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</si>
  <si>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</si>
  <si>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</si>
  <si>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</si>
  <si>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</si>
  <si>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</si>
  <si>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</si>
  <si>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</si>
  <si>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</si>
  <si>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</si>
  <si>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</si>
  <si>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</si>
  <si>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</si>
  <si>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</si>
  <si>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</si>
  <si>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</si>
  <si>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</si>
  <si>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</si>
  <si>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</si>
  <si>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</si>
  <si>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</si>
  <si>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</si>
  <si>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</si>
  <si>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</si>
  <si>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</si>
  <si>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</si>
  <si>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</si>
  <si>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</si>
  <si>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</si>
  <si>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</si>
  <si>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</si>
  <si>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</si>
  <si>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</si>
  <si>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</si>
  <si>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</si>
  <si>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</si>
  <si>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</si>
  <si>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</si>
  <si>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</si>
  <si>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</si>
  <si>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</si>
  <si>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</si>
  <si>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</si>
  <si>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</si>
  <si>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</si>
  <si>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</si>
  <si>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</si>
  <si>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</si>
  <si>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</si>
  <si>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</si>
  <si>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</si>
  <si>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</si>
  <si>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</si>
  <si>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</si>
  <si>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</si>
  <si>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</si>
  <si>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</si>
  <si>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</si>
  <si>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</si>
  <si>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</si>
  <si>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</si>
  <si>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</si>
  <si>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</si>
  <si>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</si>
  <si>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</si>
  <si>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</si>
  <si>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</si>
  <si>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</si>
  <si>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</si>
  <si>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</si>
  <si>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</si>
  <si>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</si>
  <si>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</si>
  <si>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</si>
  <si>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</si>
  <si>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</si>
  <si>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</si>
  <si>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</si>
  <si>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</si>
  <si>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</si>
  <si>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</si>
  <si>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</si>
  <si>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</si>
  <si>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</si>
  <si>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</si>
  <si>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</si>
  <si>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</si>
  <si>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</si>
  <si>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</si>
  <si>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</si>
  <si>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</si>
  <si>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</si>
  <si>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</si>
  <si>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</si>
  <si>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</si>
  <si>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</si>
  <si>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</si>
  <si>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</si>
  <si>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</si>
  <si>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</si>
  <si>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</si>
  <si>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</si>
  <si>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</si>
  <si>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</si>
  <si>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</si>
  <si>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</si>
  <si>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</si>
  <si>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</si>
  <si>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</si>
  <si>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</si>
  <si>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</si>
  <si>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</si>
  <si>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</si>
  <si>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</si>
  <si>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</si>
  <si>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</si>
  <si>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</si>
  <si>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</si>
  <si>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</si>
  <si>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</si>
  <si>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</si>
  <si>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</si>
  <si>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</si>
  <si>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</si>
  <si>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</si>
  <si>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</si>
  <si>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</si>
  <si>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</si>
  <si>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</si>
  <si>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</si>
  <si>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</si>
  <si>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</si>
  <si>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</si>
  <si>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</si>
  <si>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</si>
  <si>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</si>
  <si>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</si>
  <si>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</si>
  <si>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</si>
  <si>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</si>
  <si>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</si>
  <si>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</si>
  <si>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</si>
  <si>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</si>
  <si>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</si>
  <si>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</si>
  <si>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</si>
  <si>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</si>
  <si>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</si>
  <si>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</si>
  <si>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</si>
  <si>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</si>
  <si>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</si>
  <si>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</si>
  <si>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</si>
  <si>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</si>
  <si>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</si>
  <si>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</si>
  <si>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</si>
  <si>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</si>
  <si>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</si>
  <si>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</si>
  <si>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</si>
  <si>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</si>
  <si>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</si>
  <si>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</si>
  <si>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</si>
  <si>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</si>
  <si>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</si>
  <si>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</si>
  <si>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</si>
  <si>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</si>
  <si>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</si>
  <si>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</si>
  <si>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</si>
  <si>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</si>
  <si>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</si>
  <si>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</si>
  <si>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</si>
  <si>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</si>
  <si>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</si>
  <si>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</si>
  <si>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</si>
  <si>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</si>
  <si>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</si>
  <si>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</si>
  <si>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</si>
  <si>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</si>
  <si>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</si>
  <si>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</si>
  <si>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</si>
  <si>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</si>
  <si>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</si>
  <si>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</si>
  <si>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</si>
  <si>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</si>
  <si>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</si>
  <si>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</si>
  <si>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</si>
  <si>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</si>
  <si>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</si>
  <si>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</si>
  <si>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</si>
  <si>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</si>
  <si>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</si>
  <si>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</si>
  <si>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</si>
  <si>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</si>
  <si>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</si>
  <si>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</si>
  <si>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</si>
  <si>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</si>
  <si>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</si>
  <si>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</si>
  <si>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</si>
  <si>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</si>
  <si>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</si>
  <si>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</si>
  <si>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</si>
  <si>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</si>
  <si>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</si>
  <si>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</si>
  <si>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</si>
  <si>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</si>
  <si>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</si>
  <si>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</si>
  <si>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</si>
  <si>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</si>
  <si>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</si>
  <si>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</si>
  <si>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</si>
  <si>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</si>
  <si>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</si>
  <si>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</si>
  <si>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</si>
  <si>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</si>
  <si>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</si>
  <si>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</si>
  <si>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</si>
  <si>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</si>
  <si>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</si>
  <si>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</si>
  <si>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</si>
  <si>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</si>
  <si>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</si>
  <si>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</si>
  <si>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</si>
  <si>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</si>
  <si>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</si>
  <si>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</si>
  <si>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</si>
  <si>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</si>
  <si>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</si>
  <si>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</si>
  <si>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</si>
  <si>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</si>
  <si>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</si>
  <si>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</si>
  <si>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</si>
  <si>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</si>
  <si>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</si>
  <si>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</si>
  <si>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</si>
  <si>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</si>
  <si>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</si>
  <si>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</si>
  <si>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</si>
  <si>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</si>
  <si>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</si>
  <si>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</si>
  <si>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</si>
  <si>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</si>
  <si>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</si>
  <si>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</si>
  <si>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</si>
  <si>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</si>
  <si>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</si>
  <si>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</si>
  <si>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</si>
  <si>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</si>
  <si>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</si>
  <si>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</si>
  <si>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</si>
  <si>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</si>
  <si>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</si>
  <si>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</si>
  <si>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</si>
  <si>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</si>
  <si>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</si>
  <si>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</si>
  <si>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</si>
  <si>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</si>
  <si>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</si>
  <si>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</si>
  <si>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</si>
  <si>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</si>
  <si>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</si>
  <si>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</si>
  <si>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</si>
  <si>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</si>
  <si>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</si>
  <si>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</si>
  <si>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</si>
  <si>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</si>
  <si>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</si>
  <si>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</si>
  <si>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</si>
  <si>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</si>
  <si>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</si>
  <si>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</si>
  <si>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</si>
  <si>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</si>
  <si>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</si>
  <si>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</si>
  <si>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</si>
  <si>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</si>
  <si>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</si>
  <si>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</si>
  <si>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</si>
  <si>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</si>
  <si>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</si>
  <si>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</si>
  <si>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</si>
  <si>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</si>
  <si>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</si>
  <si>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</si>
  <si>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</si>
  <si>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</si>
  <si>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</si>
  <si>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</si>
  <si>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</si>
  <si>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</si>
  <si>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</si>
  <si>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</si>
  <si>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</si>
  <si>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</si>
  <si>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</si>
  <si>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</si>
  <si>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</si>
  <si>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</si>
  <si>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</si>
  <si>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</si>
  <si>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</si>
  <si>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</si>
  <si>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</si>
  <si>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</si>
  <si>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</si>
  <si>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</si>
  <si>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</si>
  <si>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</si>
  <si>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</si>
  <si>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</si>
  <si>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</si>
  <si>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</si>
  <si>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</si>
  <si>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</si>
  <si>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</si>
  <si>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</si>
  <si>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</si>
  <si>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</si>
  <si>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</si>
  <si>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</si>
  <si>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</si>
  <si>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</si>
  <si>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</si>
  <si>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</si>
  <si>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</si>
  <si>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</si>
  <si>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</si>
  <si>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</si>
  <si>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</si>
  <si>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</si>
  <si>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</si>
  <si>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</si>
  <si>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</si>
  <si>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</si>
  <si>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</si>
  <si>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</si>
  <si>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</si>
  <si>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</si>
  <si>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</si>
  <si>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</si>
  <si>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</si>
  <si>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</si>
  <si>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</si>
  <si>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</si>
  <si>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</si>
  <si>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</si>
  <si>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</si>
  <si>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</si>
  <si>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</si>
  <si>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</si>
  <si>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</si>
  <si>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</si>
  <si>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</si>
  <si>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</si>
  <si>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</si>
  <si>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</si>
  <si>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</si>
  <si>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</si>
  <si>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</si>
  <si>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</si>
  <si>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</si>
  <si>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</si>
  <si>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</si>
  <si>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</si>
  <si>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</si>
  <si>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</si>
  <si>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</si>
  <si>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</si>
  <si>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</si>
  <si>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</si>
  <si>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</si>
  <si>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</si>
  <si>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</si>
  <si>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</si>
  <si>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</si>
  <si>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</si>
  <si>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</si>
  <si>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</si>
  <si>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</si>
  <si>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</si>
  <si>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</si>
  <si>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</si>
  <si>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</si>
  <si>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</si>
  <si>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</si>
  <si>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</si>
  <si>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</si>
  <si>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</si>
  <si>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</si>
  <si>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</si>
  <si>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</si>
  <si>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</si>
  <si>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</si>
  <si>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</si>
  <si>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</si>
  <si>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</si>
  <si>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</si>
  <si>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</si>
  <si>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</si>
  <si>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</si>
  <si>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</si>
  <si>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</si>
  <si>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</si>
  <si>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</si>
  <si>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</si>
  <si>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</si>
  <si>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</si>
  <si>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</si>
  <si>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</si>
  <si>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</si>
  <si>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</si>
  <si>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</si>
  <si>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</si>
  <si>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</si>
  <si>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</si>
  <si>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</si>
  <si>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</si>
  <si>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</si>
  <si>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</si>
  <si>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</si>
  <si>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</si>
  <si>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</si>
  <si>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</si>
  <si>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</si>
  <si>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</si>
  <si>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</si>
  <si>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</si>
  <si>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</si>
  <si>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</si>
  <si>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</si>
  <si>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</si>
  <si>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</si>
  <si>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</si>
  <si>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</si>
  <si>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</si>
  <si>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</si>
  <si>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</si>
  <si>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</si>
  <si>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</si>
  <si>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</si>
  <si>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</si>
  <si>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</si>
  <si>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</si>
  <si>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</si>
  <si>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</si>
  <si>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</si>
  <si>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</si>
  <si>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</si>
  <si>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</si>
  <si>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</si>
  <si>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</si>
  <si>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</si>
  <si>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</si>
  <si>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</si>
  <si>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</si>
  <si>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</si>
  <si>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</si>
  <si>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</si>
  <si>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</si>
  <si>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</si>
  <si>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</si>
  <si>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</si>
  <si>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</si>
  <si>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</si>
  <si>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</si>
  <si>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</si>
  <si>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</si>
  <si>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</si>
  <si>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</si>
  <si>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</si>
  <si>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</si>
  <si>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</si>
  <si>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</si>
  <si>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</si>
  <si>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</si>
  <si>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</si>
  <si>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</si>
  <si>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</si>
  <si>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</si>
  <si>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</si>
  <si>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</si>
  <si>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</si>
  <si>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</si>
  <si>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</si>
  <si>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</si>
  <si>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</si>
  <si>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</si>
  <si>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</si>
  <si>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</si>
  <si>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</si>
  <si>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</si>
  <si>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</si>
  <si>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</si>
  <si>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</si>
  <si>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</si>
  <si>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</si>
  <si>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</si>
  <si>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</si>
  <si>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</si>
  <si>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</si>
  <si>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</si>
  <si>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</si>
  <si>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</si>
  <si>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</si>
  <si>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</si>
  <si>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</si>
  <si>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</si>
  <si>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</si>
  <si>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</si>
  <si>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</si>
  <si>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</si>
  <si>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</si>
  <si>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</si>
  <si>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</si>
  <si>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</si>
  <si>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</si>
  <si>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</si>
  <si>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</si>
  <si>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</si>
  <si>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</si>
  <si>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</si>
  <si>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</si>
  <si>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</si>
  <si>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</si>
  <si>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</si>
  <si>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</si>
  <si>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</si>
  <si>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</si>
  <si>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</si>
  <si>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</si>
  <si>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</si>
  <si>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</si>
  <si>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</si>
  <si>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</si>
  <si>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</si>
  <si>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</si>
  <si>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</si>
  <si>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</si>
  <si>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</si>
  <si>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</si>
  <si>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</si>
  <si>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</si>
  <si>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</si>
  <si>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</si>
  <si>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</si>
  <si>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</si>
  <si>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</si>
  <si>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</si>
  <si>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</si>
  <si>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</si>
  <si>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</si>
  <si>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</si>
  <si>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</si>
  <si>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</si>
  <si>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</si>
  <si>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</si>
  <si>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</si>
  <si>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</si>
  <si>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</si>
  <si>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</si>
  <si>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</si>
  <si>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</si>
  <si>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</si>
  <si>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</si>
  <si>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</si>
  <si>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</si>
  <si>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</si>
  <si>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</si>
  <si>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</si>
  <si>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</si>
  <si>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</si>
  <si>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</si>
  <si>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</si>
  <si>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</si>
  <si>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</si>
  <si>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</si>
  <si>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</si>
  <si>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</si>
  <si>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</si>
  <si>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</si>
  <si>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</si>
  <si>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</si>
  <si>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</si>
  <si>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</si>
  <si>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</si>
  <si>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</si>
  <si>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</si>
  <si>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</si>
  <si>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</si>
  <si>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</si>
  <si>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</si>
  <si>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</si>
  <si>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</si>
  <si>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</si>
  <si>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</si>
  <si>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</si>
  <si>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</si>
  <si>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</si>
  <si>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</si>
  <si>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</si>
  <si>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</si>
  <si>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</si>
  <si>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</si>
  <si>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</si>
  <si>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</si>
  <si>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</si>
  <si>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</si>
  <si>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</si>
  <si>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</si>
  <si>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</si>
  <si>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</si>
  <si>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</si>
  <si>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</si>
  <si>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</si>
  <si>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</si>
  <si>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</si>
  <si>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</si>
  <si>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</si>
  <si>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</si>
  <si>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</si>
  <si>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</si>
  <si>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</si>
  <si>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</si>
  <si>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</si>
  <si>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</si>
  <si>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</si>
  <si>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</si>
  <si>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</si>
  <si>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</si>
  <si>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</si>
  <si>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</si>
  <si>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</si>
  <si>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</si>
  <si>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</si>
  <si>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</si>
  <si>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</si>
  <si>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</si>
  <si>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</si>
  <si>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</si>
  <si>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</si>
  <si>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</si>
  <si>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</si>
  <si>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</si>
  <si>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</si>
  <si>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</si>
  <si>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</si>
  <si>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</si>
  <si>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</si>
  <si>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</si>
  <si>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</si>
  <si>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</si>
  <si>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</si>
  <si>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</si>
  <si>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</si>
  <si>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</si>
  <si>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</si>
  <si>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</si>
  <si>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</si>
  <si>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</si>
  <si>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</si>
  <si>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</si>
  <si>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</si>
  <si>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</si>
  <si>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</si>
  <si>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</si>
  <si>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</si>
  <si>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</si>
  <si>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</si>
  <si>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</si>
  <si>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</si>
  <si>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</si>
  <si>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</si>
  <si>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</si>
  <si>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</si>
  <si>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</si>
  <si>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</si>
  <si>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</si>
  <si>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</si>
  <si>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</si>
  <si>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</si>
  <si>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</si>
  <si>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</si>
  <si>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</si>
  <si>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</si>
  <si>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</si>
  <si>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</si>
  <si>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</si>
  <si>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</si>
  <si>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</si>
  <si>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</si>
  <si>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</si>
  <si>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</si>
  <si>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</si>
  <si>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</si>
  <si>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</si>
  <si>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</si>
  <si>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</si>
  <si>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</si>
  <si>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</si>
  <si>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</si>
  <si>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</si>
  <si>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</si>
  <si>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</si>
  <si>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</si>
  <si>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</si>
  <si>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</si>
  <si>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</si>
  <si>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</si>
  <si>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</si>
  <si>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</si>
  <si>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</si>
  <si>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</si>
  <si>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</si>
  <si>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</si>
  <si>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</si>
  <si>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</si>
  <si>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</si>
  <si>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</si>
  <si>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</si>
  <si>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</si>
  <si>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</si>
  <si>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</si>
  <si>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</si>
  <si>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</si>
  <si>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</si>
  <si>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</si>
  <si>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</si>
  <si>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</si>
  <si>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</si>
  <si>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</si>
  <si>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</si>
  <si>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</si>
  <si>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</si>
  <si>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</si>
  <si>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</si>
  <si>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</si>
  <si>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</si>
  <si>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</si>
  <si>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</si>
  <si>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</si>
  <si>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</si>
  <si>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</si>
  <si>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</si>
  <si>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</si>
  <si>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</si>
  <si>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</si>
  <si>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</si>
  <si>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</si>
  <si>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</si>
  <si>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</si>
  <si>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</si>
  <si>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</si>
  <si>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</si>
  <si>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</si>
  <si>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</si>
  <si>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</si>
  <si>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</si>
  <si>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</si>
  <si>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</si>
  <si>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</si>
  <si>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</si>
  <si>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</si>
  <si>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</si>
  <si>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</si>
  <si>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</si>
  <si>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</si>
  <si>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</si>
  <si>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</si>
  <si>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</si>
  <si>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</si>
  <si>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</si>
  <si>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</si>
  <si>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</si>
  <si>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</si>
  <si>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</si>
  <si>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</si>
  <si>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</si>
  <si>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</si>
  <si>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</si>
  <si>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</si>
  <si>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</si>
  <si>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</si>
  <si>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</si>
  <si>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</si>
  <si>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</si>
  <si>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</si>
  <si>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</si>
  <si>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</si>
  <si>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</si>
  <si>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</si>
  <si>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</si>
  <si>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</si>
  <si>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</si>
  <si>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</si>
  <si>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</si>
  <si>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</si>
  <si>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</si>
  <si>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</si>
  <si>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</si>
  <si>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</si>
  <si>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</si>
  <si>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</si>
  <si>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</si>
  <si>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</si>
  <si>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</si>
  <si>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</si>
  <si>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</si>
  <si>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</si>
  <si>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</si>
  <si>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</si>
  <si>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</si>
  <si>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</si>
  <si>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</si>
  <si>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</si>
  <si>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</si>
  <si>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</si>
  <si>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</si>
  <si>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</si>
  <si>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</si>
  <si>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</si>
  <si>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</si>
  <si>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</si>
  <si>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</si>
  <si>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</si>
  <si>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</si>
  <si>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</si>
  <si>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</si>
  <si>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</si>
  <si>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</si>
  <si>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</si>
  <si>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</si>
  <si>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</si>
  <si>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</si>
  <si>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</si>
  <si>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</si>
  <si>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</si>
  <si>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</si>
  <si>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</si>
  <si>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</si>
  <si>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</si>
  <si>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</si>
  <si>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</si>
  <si>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</si>
  <si>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</si>
  <si>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</si>
  <si>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</si>
  <si>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</si>
  <si>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</si>
  <si>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</si>
  <si>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</si>
  <si>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</si>
  <si>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</si>
  <si>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</si>
  <si>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</si>
  <si>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</si>
  <si>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</si>
  <si>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</si>
  <si>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</si>
  <si>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</si>
  <si>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</si>
  <si>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</si>
  <si>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</si>
  <si>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</si>
  <si>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</si>
  <si>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</si>
  <si>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</si>
  <si>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</si>
  <si>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</si>
  <si>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</si>
  <si>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</si>
  <si>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</si>
  <si>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</si>
  <si>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</si>
  <si>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</si>
  <si>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</si>
  <si>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</si>
  <si>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</si>
  <si>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</si>
  <si>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</si>
  <si>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</si>
  <si>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</si>
  <si>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</si>
  <si>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</si>
  <si>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</si>
  <si>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</si>
  <si>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</si>
  <si>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</si>
  <si>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</si>
  <si>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</si>
  <si>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</si>
  <si>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</si>
  <si>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</si>
  <si>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</si>
  <si>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</si>
  <si>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</si>
  <si>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</si>
  <si>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</si>
  <si>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</si>
  <si>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</si>
  <si>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</si>
  <si>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</si>
  <si>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</si>
  <si>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</si>
  <si>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</si>
  <si>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</si>
  <si>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</si>
  <si>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</si>
  <si>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</si>
  <si>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</si>
  <si>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</si>
  <si>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</si>
  <si>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</si>
  <si>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</si>
  <si>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</si>
  <si>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</si>
  <si>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</si>
  <si>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</si>
  <si>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</si>
  <si>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</si>
  <si>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</si>
  <si>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</si>
  <si>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</si>
  <si>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</si>
  <si>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</si>
  <si>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</si>
  <si>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</si>
  <si>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</si>
  <si>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</si>
  <si>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</si>
  <si>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</si>
  <si>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</si>
  <si>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</si>
  <si>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</si>
  <si>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</si>
  <si>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</si>
  <si>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</si>
  <si>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</si>
  <si>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</si>
  <si>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</si>
  <si>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</si>
  <si>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</si>
  <si>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</si>
  <si>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</si>
  <si>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</si>
  <si>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</si>
  <si>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</si>
  <si>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</si>
  <si>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</si>
  <si>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</si>
  <si>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</si>
  <si>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</si>
  <si>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</si>
  <si>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</si>
  <si>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</si>
  <si>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</si>
  <si>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</si>
  <si>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</si>
  <si>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</si>
  <si>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</si>
  <si>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</si>
  <si>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</si>
  <si>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</si>
  <si>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</si>
  <si>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</si>
  <si>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</si>
  <si>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</si>
  <si>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</si>
  <si>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</si>
  <si>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</si>
  <si>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</si>
  <si>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</si>
  <si>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</si>
  <si>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</si>
  <si>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</si>
  <si>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</si>
  <si>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</si>
  <si>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</si>
  <si>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</si>
  <si>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</si>
  <si>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</si>
  <si>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</si>
  <si>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</si>
  <si>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</si>
  <si>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</si>
  <si>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</si>
  <si>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</si>
  <si>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</si>
  <si>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</si>
  <si>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</si>
  <si>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</si>
  <si>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</si>
  <si>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</si>
  <si>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</si>
  <si>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</si>
  <si>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</si>
  <si>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</si>
  <si>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</si>
  <si>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</si>
  <si>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</si>
  <si>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</si>
  <si>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</si>
  <si>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</si>
  <si>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</si>
  <si>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</si>
  <si>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</si>
  <si>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</si>
  <si>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</si>
  <si>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</si>
  <si>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</si>
  <si>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</si>
  <si>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</si>
  <si>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</si>
  <si>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</si>
  <si>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</si>
  <si>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</si>
  <si>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</si>
  <si>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</si>
  <si>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</si>
  <si>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</si>
  <si>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</si>
  <si>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</si>
  <si>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</si>
  <si>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</si>
  <si>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</si>
  <si>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</si>
  <si>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</si>
  <si>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</si>
  <si>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</si>
  <si>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</si>
  <si>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</si>
  <si>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</si>
  <si>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</si>
  <si>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</si>
  <si>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</si>
  <si>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</si>
  <si>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</si>
  <si>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</si>
  <si>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</si>
  <si>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</si>
  <si>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</si>
  <si>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</si>
  <si>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</si>
  <si>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</si>
  <si>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</si>
  <si>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</si>
  <si>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</si>
  <si>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</si>
  <si>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</si>
  <si>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</si>
  <si>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</si>
  <si>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</si>
  <si>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</si>
  <si>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</si>
  <si>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</si>
  <si>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</si>
  <si>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</si>
  <si>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</si>
  <si>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</si>
  <si>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</si>
  <si>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</si>
  <si>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</si>
  <si>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</si>
  <si>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</si>
  <si>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</si>
  <si>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</si>
  <si>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</si>
  <si>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</si>
  <si>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</si>
  <si>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</si>
  <si>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</si>
  <si>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</si>
  <si>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</si>
  <si>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</si>
  <si>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</si>
  <si>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</si>
  <si>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</si>
  <si>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</si>
  <si>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</si>
  <si>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</si>
  <si>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</si>
  <si>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</si>
  <si>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</si>
  <si>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</si>
  <si>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</si>
  <si>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</si>
  <si>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</si>
  <si>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</si>
  <si>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</si>
  <si>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</si>
  <si>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</si>
  <si>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</si>
  <si>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</si>
  <si>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</si>
  <si>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</si>
  <si>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</si>
  <si>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</si>
  <si>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</si>
  <si>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</si>
  <si>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</si>
  <si>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</si>
  <si>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</si>
  <si>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</si>
  <si>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</si>
  <si>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</si>
  <si>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</si>
  <si>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</si>
  <si>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</si>
  <si>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</si>
  <si>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</si>
  <si>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</si>
  <si>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</si>
  <si>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</si>
  <si>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</si>
  <si>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</si>
  <si>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</si>
  <si>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</si>
  <si>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</si>
  <si>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</si>
  <si>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</si>
  <si>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</si>
  <si>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</si>
  <si>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</si>
  <si>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</si>
  <si>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</si>
  <si>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</si>
  <si>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</si>
  <si>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</si>
  <si>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</si>
  <si>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</si>
  <si>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</si>
  <si>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</si>
  <si>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</si>
  <si>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</si>
  <si>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</si>
  <si>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</si>
  <si>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</si>
  <si>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</si>
  <si>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</si>
  <si>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</si>
  <si>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</si>
  <si>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</si>
  <si>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</si>
  <si>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</si>
  <si>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</si>
  <si>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</si>
  <si>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</si>
  <si>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</si>
  <si>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</si>
  <si>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</si>
  <si>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</si>
  <si>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</si>
  <si>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</si>
  <si>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</si>
  <si>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</si>
  <si>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</si>
  <si>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</si>
  <si>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</si>
  <si>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</si>
  <si>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</si>
  <si>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</si>
  <si>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</si>
  <si>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</si>
  <si>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</si>
  <si>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</si>
  <si>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</si>
  <si>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</si>
  <si>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</si>
  <si>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</si>
  <si>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</si>
  <si>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</si>
  <si>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</si>
  <si>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</si>
  <si>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</si>
  <si>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</si>
  <si>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</si>
  <si>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</si>
  <si>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</si>
  <si>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</si>
  <si>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</si>
  <si>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</si>
  <si>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</si>
  <si>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</si>
  <si>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</si>
  <si>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</si>
  <si>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</si>
  <si>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</si>
  <si>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</si>
  <si>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</si>
  <si>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</si>
  <si>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</si>
  <si>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</si>
  <si>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</si>
  <si>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</si>
  <si>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</si>
  <si>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</si>
  <si>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</si>
  <si>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</si>
  <si>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</si>
  <si>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</si>
  <si>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</si>
  <si>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</si>
  <si>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</si>
  <si>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</si>
  <si>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</si>
  <si>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</si>
  <si>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</si>
  <si>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</si>
  <si>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</si>
  <si>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</si>
  <si>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</si>
  <si>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</si>
  <si>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</si>
  <si>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</si>
  <si>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</si>
  <si>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</si>
  <si>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</si>
  <si>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</si>
  <si>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</si>
  <si>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</si>
  <si>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</si>
  <si>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</si>
  <si>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</si>
  <si>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</si>
  <si>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</si>
  <si>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</si>
  <si>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</si>
  <si>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</si>
  <si>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</si>
  <si>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</si>
  <si>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</si>
  <si>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</si>
  <si>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</si>
  <si>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</si>
  <si>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</si>
  <si>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</si>
  <si>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</si>
  <si>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</si>
  <si>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</si>
  <si>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</si>
  <si>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</si>
  <si>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</si>
  <si>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</si>
  <si>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</si>
  <si>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</si>
  <si>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</si>
  <si>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</si>
  <si>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</si>
  <si>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</si>
  <si>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</si>
  <si>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</si>
  <si>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</si>
  <si>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</si>
  <si>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</si>
  <si>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</si>
  <si>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</si>
  <si>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</si>
  <si>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</si>
  <si>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</si>
  <si>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</si>
  <si>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</si>
  <si>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</si>
  <si>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</si>
  <si>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</si>
  <si>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</si>
  <si>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</si>
  <si>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</si>
  <si>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</si>
  <si>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</si>
  <si>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</si>
  <si>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</si>
  <si>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</si>
  <si>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</si>
  <si>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</si>
  <si>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</si>
  <si>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</si>
  <si>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</si>
  <si>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</si>
  <si>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</si>
  <si>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</si>
  <si>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</si>
  <si>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</si>
  <si>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</si>
  <si>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</si>
  <si>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</si>
  <si>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</si>
  <si>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</si>
  <si>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</si>
  <si>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</si>
  <si>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</si>
  <si>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</si>
  <si>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</si>
  <si>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</si>
  <si>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</si>
  <si>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</si>
  <si>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</si>
  <si>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</si>
  <si>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</si>
  <si>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</si>
  <si>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</si>
  <si>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</si>
  <si>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</si>
  <si>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</si>
  <si>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</si>
  <si>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</si>
  <si>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</si>
  <si>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</si>
  <si>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</si>
  <si>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</si>
  <si>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</si>
  <si>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</si>
  <si>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</si>
  <si>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</si>
  <si>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</si>
  <si>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</si>
  <si>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</si>
  <si>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</si>
  <si>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</si>
  <si>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</si>
  <si>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</si>
  <si>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</si>
  <si>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</si>
  <si>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</si>
  <si>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</si>
  <si>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</si>
  <si>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</si>
  <si>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</si>
  <si>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</si>
  <si>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</si>
  <si>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</si>
  <si>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</si>
  <si>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</si>
  <si>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</si>
  <si>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</si>
  <si>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</si>
  <si>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</si>
  <si>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</si>
  <si>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</si>
  <si>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</si>
  <si>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</si>
  <si>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</si>
  <si>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</si>
  <si>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</si>
  <si>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</si>
  <si>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</si>
  <si>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</si>
  <si>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</si>
  <si>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</si>
  <si>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</si>
  <si>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</si>
  <si>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</si>
  <si>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</si>
  <si>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</si>
  <si>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</si>
  <si>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</si>
  <si>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</si>
  <si>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</si>
  <si>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</si>
  <si>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</si>
  <si>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</si>
  <si>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</si>
  <si>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</si>
  <si>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</si>
  <si>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</si>
  <si>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</si>
  <si>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</si>
  <si>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</si>
  <si>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</si>
  <si>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</si>
  <si>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</si>
  <si>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</si>
  <si>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</si>
  <si>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</si>
  <si>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</si>
  <si>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</si>
  <si>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</si>
  <si>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</si>
  <si>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</si>
  <si>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</si>
  <si>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</si>
  <si>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</si>
  <si>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</si>
  <si>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</si>
  <si>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</si>
  <si>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</si>
  <si>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</si>
  <si>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</si>
  <si>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</si>
  <si>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</si>
  <si>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</si>
  <si>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</si>
  <si>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</si>
  <si>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</si>
  <si>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</si>
  <si>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</si>
  <si>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</si>
  <si>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</si>
  <si>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</si>
  <si>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</si>
  <si>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</si>
  <si>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</si>
  <si>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</si>
  <si>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</si>
  <si>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</si>
  <si>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</si>
  <si>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</si>
  <si>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</si>
  <si>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</si>
  <si>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</si>
  <si>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</si>
  <si>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</si>
  <si>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</si>
  <si>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</si>
  <si>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</si>
  <si>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</si>
  <si>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</si>
  <si>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</si>
  <si>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</si>
  <si>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</si>
  <si>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</si>
  <si>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</si>
  <si>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</si>
  <si>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</si>
  <si>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</si>
  <si>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</si>
  <si>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</si>
  <si>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</si>
  <si>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</si>
  <si>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</si>
  <si>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</si>
  <si>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</si>
  <si>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</si>
  <si>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</si>
  <si>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</si>
  <si>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</si>
  <si>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</si>
  <si>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</si>
  <si>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</si>
  <si>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</si>
  <si>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</si>
  <si>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</si>
  <si>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</si>
  <si>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</si>
  <si>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</si>
  <si>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</si>
  <si>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</si>
  <si>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</si>
  <si>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</si>
  <si>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</si>
  <si>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</si>
  <si>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</si>
  <si>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</si>
  <si>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</si>
  <si>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</si>
  <si>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</si>
  <si>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</si>
  <si>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</si>
  <si>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</si>
  <si>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</si>
  <si>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</si>
  <si>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</si>
  <si>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</si>
  <si>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</si>
  <si>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</si>
  <si>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</si>
  <si>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</si>
  <si>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</si>
  <si>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</si>
  <si>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</si>
  <si>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</si>
  <si>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</si>
  <si>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</si>
  <si>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</si>
  <si>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</si>
  <si>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</si>
  <si>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</si>
  <si>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</si>
  <si>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</si>
  <si>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</si>
  <si>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</si>
  <si>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</si>
  <si>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</si>
  <si>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</si>
  <si>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</si>
  <si>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</si>
  <si>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</si>
  <si>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</si>
  <si>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</si>
  <si>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</si>
  <si>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</si>
  <si>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</si>
  <si>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</si>
  <si>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</si>
  <si>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</si>
  <si>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</si>
  <si>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</si>
  <si>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</si>
  <si>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</si>
  <si>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</si>
  <si>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</si>
  <si>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</si>
  <si>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</si>
  <si>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</si>
  <si>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</si>
  <si>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</si>
  <si>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</si>
  <si>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</si>
  <si>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</si>
  <si>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</si>
  <si>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</si>
  <si>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</si>
  <si>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</si>
  <si>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</si>
  <si>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</si>
  <si>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</si>
  <si>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</si>
  <si>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</si>
  <si>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</si>
  <si>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</si>
  <si>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</si>
  <si>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</si>
  <si>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</si>
  <si>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</si>
  <si>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</si>
  <si>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</si>
  <si>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</si>
  <si>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</si>
  <si>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</si>
  <si>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</si>
  <si>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</si>
  <si>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</si>
  <si>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</si>
  <si>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</si>
  <si>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</si>
  <si>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</si>
  <si>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</si>
  <si>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</si>
  <si>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</si>
  <si>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</si>
  <si>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</si>
  <si>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</si>
  <si>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</si>
  <si>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</si>
  <si>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</si>
  <si>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</si>
  <si>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</si>
  <si>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</si>
  <si>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</si>
  <si>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</si>
  <si>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</si>
  <si>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</si>
  <si>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</si>
  <si>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</si>
  <si>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</si>
  <si>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</si>
  <si>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</si>
  <si>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</si>
  <si>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</si>
  <si>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</si>
  <si>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</si>
  <si>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</si>
  <si>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</si>
  <si>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</si>
  <si>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</si>
  <si>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</si>
  <si>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</si>
  <si>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</si>
  <si>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</si>
  <si>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</si>
  <si>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</si>
  <si>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</si>
  <si>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</si>
  <si>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</si>
  <si>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</si>
  <si>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</si>
  <si>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</si>
  <si>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</si>
  <si>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</si>
  <si>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</si>
  <si>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</si>
  <si>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</si>
  <si>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</si>
  <si>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</si>
  <si>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</si>
  <si>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</si>
  <si>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</si>
  <si>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</si>
  <si>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</si>
  <si>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</si>
  <si>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</si>
  <si>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</si>
  <si>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</si>
  <si>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</si>
  <si>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</si>
  <si>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</si>
  <si>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</si>
  <si>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</si>
  <si>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</si>
  <si>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</si>
  <si>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</si>
  <si>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</si>
  <si>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</si>
  <si>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</si>
  <si>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</si>
  <si>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</si>
  <si>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</si>
  <si>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</si>
  <si>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</si>
  <si>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</si>
  <si>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</si>
  <si>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</si>
  <si>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</si>
  <si>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</si>
  <si>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</si>
  <si>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</si>
  <si>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</si>
  <si>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</si>
  <si>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</si>
  <si>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</si>
  <si>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</si>
  <si>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</si>
  <si>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</si>
  <si>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</si>
  <si>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</si>
  <si>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</si>
  <si>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</si>
  <si>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</si>
  <si>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</si>
  <si>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</si>
  <si>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</si>
  <si>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</si>
  <si>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</si>
  <si>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</si>
  <si>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</si>
  <si>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</si>
  <si>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</si>
  <si>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</si>
  <si>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</si>
  <si>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</si>
  <si>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</si>
  <si>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</si>
  <si>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</si>
  <si>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</si>
  <si>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</si>
  <si>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</si>
  <si>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</si>
  <si>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</si>
  <si>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</si>
  <si>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</si>
  <si>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</si>
  <si>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</si>
  <si>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</si>
  <si>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</si>
  <si>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</si>
  <si>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</si>
  <si>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</si>
  <si>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</si>
  <si>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</si>
  <si>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</si>
  <si>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</si>
  <si>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</si>
  <si>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</si>
  <si>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</si>
  <si>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</si>
  <si>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</si>
  <si>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</si>
  <si>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</si>
  <si>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</si>
  <si>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</si>
  <si>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</si>
  <si>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</si>
  <si>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</si>
  <si>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</si>
  <si>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</si>
  <si>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</si>
  <si>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</si>
  <si>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</si>
  <si>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</si>
  <si>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</si>
  <si>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</si>
  <si>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</si>
  <si>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</si>
  <si>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</si>
  <si>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</si>
  <si>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</si>
  <si>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</si>
  <si>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</si>
  <si>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</si>
  <si>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</si>
  <si>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</si>
  <si>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</si>
  <si>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</si>
  <si>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</si>
  <si>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</si>
  <si>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</si>
  <si>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</si>
  <si>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</si>
  <si>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</si>
  <si>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</si>
  <si>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</si>
  <si>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</si>
  <si>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</si>
  <si>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</si>
  <si>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</si>
  <si>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</si>
  <si>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</si>
  <si>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</si>
  <si>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</si>
  <si>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</si>
  <si>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</si>
  <si>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</si>
  <si>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</si>
  <si>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</si>
  <si>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</si>
  <si>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</si>
  <si>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</si>
  <si>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</si>
  <si>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</si>
  <si>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</si>
  <si>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</si>
  <si>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</si>
  <si>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</si>
  <si>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</si>
  <si>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</si>
  <si>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</si>
  <si>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</si>
  <si>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</si>
  <si>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</si>
  <si>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</si>
  <si>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</si>
  <si>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</si>
  <si>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</si>
  <si>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</si>
  <si>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</si>
  <si>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</si>
  <si>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</si>
  <si>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</si>
  <si>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</si>
  <si>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</si>
  <si>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</si>
  <si>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</si>
  <si>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</si>
  <si>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</si>
  <si>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</si>
  <si>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</si>
  <si>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</si>
  <si>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</si>
  <si>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</si>
  <si>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</si>
  <si>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</si>
  <si>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</si>
  <si>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</si>
  <si>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</si>
  <si>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</si>
  <si>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</si>
  <si>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</si>
  <si>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</si>
  <si>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</si>
  <si>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</si>
  <si>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</si>
  <si>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</si>
  <si>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</si>
  <si>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</si>
  <si>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</si>
  <si>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</si>
  <si>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</si>
  <si>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</si>
  <si>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</si>
  <si>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</si>
  <si>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</si>
  <si>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</si>
  <si>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</si>
  <si>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</si>
  <si>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</si>
  <si>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</si>
  <si>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</si>
  <si>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</si>
  <si>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</si>
  <si>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</si>
  <si>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</si>
  <si>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</si>
  <si>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</si>
  <si>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</si>
  <si>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</si>
  <si>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</si>
  <si>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</si>
  <si>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</si>
  <si>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</si>
  <si>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</si>
  <si>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</si>
  <si>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</si>
  <si>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</si>
  <si>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</si>
  <si>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</si>
  <si>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</si>
  <si>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</si>
  <si>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</si>
  <si>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</si>
  <si>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</si>
  <si>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</si>
  <si>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</si>
  <si>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</si>
  <si>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</si>
  <si>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</si>
  <si>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</si>
  <si>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</si>
  <si>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</si>
  <si>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</si>
  <si>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</si>
  <si>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</si>
  <si>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</si>
  <si>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</si>
  <si>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</si>
  <si>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</si>
  <si>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</si>
  <si>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</si>
  <si>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</si>
  <si>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</si>
  <si>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</si>
  <si>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</si>
  <si>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</si>
  <si>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</si>
  <si>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</si>
  <si>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</si>
  <si>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</si>
  <si>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</si>
  <si>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</si>
  <si>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</si>
  <si>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</si>
  <si>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</si>
  <si>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</si>
  <si>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</si>
  <si>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</si>
  <si>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</si>
  <si>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</si>
  <si>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</si>
  <si>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</si>
  <si>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</si>
  <si>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</si>
  <si>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</si>
  <si>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</si>
  <si>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</si>
  <si>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</si>
  <si>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</si>
  <si>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</si>
  <si>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</si>
  <si>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</si>
  <si>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</si>
  <si>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</si>
  <si>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</si>
  <si>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</si>
  <si>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</si>
  <si>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</si>
  <si>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</si>
  <si>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</si>
  <si>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</si>
  <si>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</si>
  <si>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</si>
  <si>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</si>
  <si>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</si>
  <si>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</si>
  <si>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</si>
  <si>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</si>
  <si>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</si>
  <si>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</si>
  <si>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</si>
  <si>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</si>
  <si>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</si>
  <si>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</si>
  <si>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</si>
  <si>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</si>
  <si>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</si>
  <si>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</si>
  <si>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</si>
  <si>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</si>
  <si>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</si>
  <si>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</si>
  <si>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</si>
  <si>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</si>
  <si>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</si>
  <si>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</si>
  <si>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</si>
  <si>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</si>
  <si>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</si>
  <si>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</si>
  <si>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</si>
  <si>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</si>
  <si>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</si>
  <si>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</si>
  <si>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</si>
  <si>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</si>
  <si>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</si>
  <si>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</si>
  <si>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</si>
  <si>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</si>
  <si>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</si>
  <si>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</si>
  <si>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</si>
  <si>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</si>
  <si>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</si>
  <si>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</si>
  <si>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</si>
  <si>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</si>
  <si>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</si>
  <si>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</si>
  <si>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</si>
  <si>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</si>
  <si>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</si>
  <si>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</si>
  <si>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</si>
  <si>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</si>
  <si>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</si>
  <si>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</si>
  <si>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</si>
  <si>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</si>
  <si>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</si>
  <si>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</si>
  <si>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</si>
  <si>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</si>
  <si>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</si>
  <si>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</si>
  <si>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</si>
  <si>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</si>
  <si>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</si>
  <si>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</si>
  <si>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</si>
  <si>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</si>
  <si>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</si>
  <si>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</si>
  <si>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</si>
  <si>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</si>
  <si>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</si>
  <si>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</si>
  <si>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</si>
  <si>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</si>
  <si>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</si>
  <si>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</si>
  <si>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</si>
  <si>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</si>
  <si>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</si>
  <si>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</si>
  <si>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</si>
  <si>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</si>
  <si>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</si>
  <si>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</si>
  <si>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</si>
  <si>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</si>
  <si>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</si>
  <si>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</si>
  <si>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</si>
  <si>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</si>
  <si>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</si>
  <si>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</si>
  <si>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</si>
  <si>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</si>
  <si>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</si>
  <si>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</si>
  <si>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</si>
  <si>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</si>
  <si>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</si>
  <si>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</si>
  <si>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</si>
  <si>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</si>
  <si>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</si>
  <si>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</si>
  <si>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</si>
  <si>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</si>
  <si>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</si>
  <si>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</si>
  <si>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</si>
  <si>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</si>
  <si>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</si>
  <si>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</si>
  <si>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</si>
  <si>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</si>
  <si>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</si>
  <si>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</si>
  <si>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</si>
  <si>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</si>
  <si>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</si>
  <si>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</si>
  <si>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</si>
  <si>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</si>
  <si>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</si>
  <si>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</si>
  <si>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</si>
  <si>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</si>
  <si>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</si>
  <si>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</si>
  <si>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</si>
  <si>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</si>
  <si>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</si>
  <si>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</si>
  <si>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</si>
  <si>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</si>
  <si>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</si>
  <si>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</si>
  <si>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</si>
  <si>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</si>
  <si>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</si>
  <si>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</si>
  <si>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</si>
  <si>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</si>
  <si>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</si>
  <si>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</si>
  <si>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</si>
  <si>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</si>
  <si>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</si>
  <si>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</si>
  <si>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</si>
  <si>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</si>
  <si>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</si>
  <si>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</si>
  <si>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</si>
  <si>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</si>
  <si>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</si>
  <si>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</si>
  <si>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</si>
  <si>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</si>
  <si>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</si>
  <si>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</si>
  <si>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</si>
  <si>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</si>
  <si>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</si>
  <si>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</si>
  <si>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</si>
  <si>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</si>
  <si>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</si>
  <si>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</si>
  <si>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</si>
  <si>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</si>
  <si>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</si>
  <si>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</si>
  <si>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</si>
  <si>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</si>
  <si>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</si>
  <si>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</si>
  <si>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</si>
  <si>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</si>
  <si>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</si>
  <si>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</si>
  <si>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</si>
  <si>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</si>
  <si>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</si>
  <si>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</si>
  <si>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</si>
  <si>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</si>
  <si>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</si>
  <si>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</si>
  <si>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</si>
  <si>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</si>
  <si>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</si>
  <si>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</si>
  <si>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</si>
  <si>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</si>
  <si>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</si>
  <si>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</si>
  <si>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</si>
  <si>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</si>
  <si>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</si>
  <si>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</si>
  <si>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</si>
  <si>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</si>
  <si>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</si>
  <si>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</si>
  <si>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</si>
  <si>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</si>
  <si>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</si>
  <si>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</si>
  <si>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</si>
  <si>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</si>
  <si>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</si>
  <si>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</si>
  <si>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</si>
  <si>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</si>
  <si>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</si>
  <si>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</si>
  <si>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</si>
  <si>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</si>
  <si>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</si>
  <si>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</si>
  <si>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</si>
  <si>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</si>
  <si>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</si>
  <si>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</si>
  <si>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</si>
  <si>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</si>
  <si>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</si>
  <si>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</si>
  <si>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</si>
  <si>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</si>
  <si>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</si>
  <si>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</si>
  <si>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</si>
  <si>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</si>
  <si>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</si>
  <si>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</si>
  <si>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</si>
  <si>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</si>
  <si>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</si>
  <si>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</si>
  <si>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</si>
  <si>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</si>
  <si>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</si>
  <si>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</si>
  <si>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</si>
  <si>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</si>
  <si>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</si>
  <si>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</si>
  <si>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</si>
  <si>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</si>
  <si>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</si>
  <si>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</si>
  <si>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</si>
  <si>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</si>
  <si>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</si>
  <si>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</si>
  <si>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</si>
  <si>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</si>
  <si>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</si>
  <si>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</si>
  <si>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</si>
  <si>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</si>
  <si>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</si>
  <si>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</si>
  <si>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</si>
  <si>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</si>
  <si>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</si>
  <si>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</si>
  <si>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</si>
  <si>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</si>
  <si>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</si>
  <si>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</si>
  <si>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</si>
  <si>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</si>
  <si>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</si>
  <si>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</si>
  <si>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</si>
  <si>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</si>
  <si>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</si>
  <si>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</si>
  <si>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</si>
  <si>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</si>
  <si>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</si>
  <si>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</si>
  <si>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</si>
  <si>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</si>
  <si>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</si>
  <si>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</si>
  <si>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</si>
  <si>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</si>
  <si>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</si>
  <si>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</si>
  <si>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</si>
  <si>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</si>
  <si>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</si>
  <si>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</si>
  <si>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</si>
  <si>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</si>
  <si>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</si>
  <si>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</si>
  <si>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</si>
  <si>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</si>
  <si>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</si>
  <si>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</si>
  <si>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</si>
  <si>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</si>
  <si>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</si>
  <si>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</si>
  <si>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</si>
  <si>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</si>
  <si>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</si>
  <si>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</si>
  <si>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</si>
  <si>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</si>
  <si>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</si>
  <si>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</si>
  <si>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</si>
  <si>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</si>
  <si>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</si>
  <si>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</si>
  <si>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</si>
  <si>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</si>
  <si>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</si>
  <si>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</si>
  <si>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</si>
  <si>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</si>
  <si>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</si>
  <si>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</si>
  <si>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</si>
  <si>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</si>
  <si>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</si>
  <si>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</si>
  <si>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</si>
  <si>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</si>
  <si>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</si>
  <si>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</si>
  <si>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</si>
  <si>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</si>
  <si>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</si>
  <si>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</si>
  <si>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</si>
  <si>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</si>
  <si>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</si>
  <si>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</si>
  <si>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</si>
  <si>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</si>
  <si>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</si>
  <si>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</si>
  <si>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</si>
  <si>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</si>
  <si>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</si>
  <si>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</si>
  <si>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</si>
  <si>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</si>
  <si>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</si>
  <si>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</si>
  <si>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</si>
  <si>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</si>
  <si>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</si>
  <si>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</si>
  <si>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</si>
  <si>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</si>
  <si>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</si>
  <si>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</si>
  <si>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</si>
  <si>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</si>
  <si>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</si>
  <si>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</si>
  <si>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</si>
  <si>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</si>
  <si>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</si>
  <si>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</si>
  <si>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</si>
  <si>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</si>
  <si>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</si>
  <si>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</si>
  <si>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</si>
  <si>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</si>
  <si>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</si>
  <si>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</si>
  <si>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</si>
  <si>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</si>
  <si>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</si>
  <si>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</si>
  <si>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</si>
  <si>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</si>
  <si>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</si>
  <si>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</si>
  <si>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</si>
  <si>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</si>
  <si>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</si>
  <si>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</si>
  <si>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</si>
  <si>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</si>
  <si>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</si>
  <si>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</si>
  <si>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</si>
  <si>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</si>
  <si>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</si>
  <si>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</si>
  <si>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</si>
  <si>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</si>
  <si>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</si>
  <si>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</si>
  <si>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</si>
  <si>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</si>
  <si>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</si>
  <si>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</si>
  <si>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</si>
  <si>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</si>
  <si>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</si>
  <si>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</si>
  <si>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</si>
  <si>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</si>
  <si>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</si>
  <si>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</si>
  <si>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</si>
  <si>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</si>
  <si>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</si>
  <si>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</si>
  <si>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</si>
  <si>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</si>
  <si>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</si>
  <si>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</si>
  <si>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</si>
  <si>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</si>
  <si>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</si>
  <si>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</si>
  <si>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</si>
  <si>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</si>
  <si>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</si>
  <si>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</si>
  <si>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</si>
  <si>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</si>
  <si>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</si>
  <si>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</si>
  <si>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</si>
  <si>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</si>
  <si>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</si>
  <si>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</si>
  <si>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</si>
  <si>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</si>
  <si>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</si>
  <si>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</si>
  <si>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</si>
  <si>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</si>
  <si>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</si>
  <si>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</si>
  <si>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</si>
  <si>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</si>
  <si>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</si>
  <si>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</si>
  <si>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</si>
  <si>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</si>
  <si>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</si>
  <si>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</si>
  <si>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</si>
  <si>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</si>
  <si>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</si>
  <si>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</si>
  <si>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</si>
  <si>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</si>
  <si>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</si>
  <si>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</si>
  <si>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</si>
  <si>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</si>
  <si>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</si>
  <si>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</si>
  <si>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</si>
  <si>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</si>
  <si>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</si>
  <si>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</si>
  <si>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</si>
  <si>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</si>
  <si>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</si>
  <si>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</si>
  <si>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</si>
  <si>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</si>
  <si>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</si>
  <si>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</si>
  <si>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</si>
  <si>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</si>
  <si>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</si>
  <si>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</si>
  <si>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</si>
  <si>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</si>
  <si>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</si>
  <si>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</si>
  <si>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</si>
  <si>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</si>
  <si>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</si>
  <si>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</si>
  <si>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</si>
  <si>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</si>
  <si>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</si>
  <si>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</si>
  <si>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</si>
  <si>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</si>
  <si>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</si>
  <si>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</si>
  <si>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</si>
  <si>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</si>
  <si>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</si>
  <si>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</si>
  <si>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</si>
  <si>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</si>
  <si>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</si>
  <si>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</si>
  <si>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</si>
  <si>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</si>
  <si>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</si>
  <si>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</si>
  <si>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</si>
  <si>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</si>
  <si>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</si>
  <si>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</si>
  <si>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</si>
  <si>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</si>
  <si>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</si>
  <si>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</si>
  <si>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</si>
  <si>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</si>
  <si>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</si>
  <si>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</si>
  <si>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</si>
  <si>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</si>
  <si>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</si>
  <si>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</si>
  <si>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</si>
  <si>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</si>
  <si>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</si>
  <si>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</si>
  <si>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</si>
  <si>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</si>
  <si>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</si>
  <si>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</si>
  <si>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</si>
  <si>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</si>
  <si>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</si>
  <si>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</si>
  <si>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</si>
  <si>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</si>
  <si>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</si>
  <si>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</si>
  <si>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</si>
  <si>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</si>
  <si>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</si>
  <si>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</si>
  <si>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</si>
  <si>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</si>
  <si>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</si>
  <si>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</si>
  <si>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</si>
  <si>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</si>
  <si>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</si>
  <si>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</si>
  <si>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</si>
  <si>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</si>
  <si>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</si>
  <si>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</si>
  <si>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</si>
  <si>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</si>
  <si>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</si>
  <si>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</si>
  <si>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</si>
  <si>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</si>
  <si>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</si>
  <si>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</si>
  <si>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</si>
  <si>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</si>
  <si>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</si>
  <si>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</si>
  <si>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</si>
  <si>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</si>
  <si>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</si>
  <si>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</si>
  <si>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</si>
  <si>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</si>
  <si>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</si>
  <si>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</si>
  <si>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</si>
  <si>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</si>
  <si>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</si>
  <si>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</si>
  <si>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</si>
  <si>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</si>
  <si>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</si>
  <si>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</si>
  <si>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</si>
  <si>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</si>
  <si>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</si>
  <si>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</si>
  <si>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</si>
  <si>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</si>
  <si>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</si>
  <si>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</si>
  <si>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</si>
  <si>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</si>
  <si>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</si>
  <si>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</si>
  <si>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</si>
  <si>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</si>
  <si>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</si>
  <si>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</si>
  <si>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</si>
  <si>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</si>
  <si>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</si>
  <si>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</si>
  <si>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</si>
  <si>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</si>
  <si>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</si>
  <si>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</si>
  <si>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</si>
  <si>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</si>
  <si>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</si>
  <si>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</si>
  <si>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</si>
  <si>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</si>
  <si>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</si>
  <si>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</si>
  <si>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</si>
  <si>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</si>
  <si>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</si>
  <si>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</si>
  <si>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</si>
  <si>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</si>
  <si>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</si>
  <si>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</si>
  <si>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</si>
  <si>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</si>
  <si>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</si>
  <si>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</si>
  <si>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</si>
  <si>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</si>
  <si>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</si>
  <si>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</si>
  <si>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</si>
  <si>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</si>
  <si>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</si>
  <si>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</si>
  <si>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</si>
  <si>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</si>
  <si>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</si>
  <si>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</si>
  <si>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</si>
  <si>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</si>
  <si>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</si>
  <si>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</si>
  <si>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</si>
  <si>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</si>
  <si>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</si>
  <si>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</si>
  <si>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</si>
  <si>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</si>
  <si>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</si>
  <si>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</si>
  <si>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</si>
  <si>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</si>
  <si>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</si>
  <si>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</si>
  <si>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</si>
  <si>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</si>
  <si>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</si>
  <si>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</si>
  <si>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</si>
  <si>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</si>
  <si>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</si>
  <si>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</si>
  <si>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</si>
  <si>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</si>
  <si>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</si>
  <si>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</si>
  <si>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</si>
  <si>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</si>
  <si>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</si>
  <si>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</si>
  <si>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</si>
  <si>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</si>
  <si>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</si>
  <si>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</si>
  <si>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</si>
  <si>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</si>
  <si>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</si>
  <si>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</si>
  <si>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</si>
  <si>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</si>
  <si>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</si>
  <si>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</si>
  <si>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</si>
  <si>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</si>
  <si>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</si>
  <si>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</si>
  <si>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</si>
  <si>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</si>
  <si>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</si>
  <si>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</si>
  <si>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</si>
  <si>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</si>
  <si>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</si>
  <si>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</si>
  <si>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</si>
  <si>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</si>
  <si>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</si>
  <si>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</si>
  <si>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</si>
  <si>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</si>
  <si>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</si>
  <si>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</si>
  <si>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</si>
  <si>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</si>
  <si>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</si>
  <si>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</si>
  <si>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</si>
  <si>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</si>
  <si>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</si>
  <si>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</si>
  <si>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</si>
  <si>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</si>
  <si>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</si>
  <si>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</si>
  <si>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</si>
  <si>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</si>
  <si>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</si>
  <si>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</si>
  <si>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</si>
  <si>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</si>
  <si>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</si>
  <si>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</si>
  <si>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</si>
  <si>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</si>
  <si>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</si>
  <si>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</si>
  <si>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</si>
  <si>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</si>
  <si>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</si>
  <si>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</si>
  <si>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</si>
  <si>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</si>
  <si>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</si>
  <si>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</si>
  <si>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</si>
  <si>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</si>
  <si>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</si>
  <si>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</si>
  <si>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</si>
  <si>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</si>
  <si>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</si>
  <si>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</si>
  <si>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</si>
  <si>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</si>
  <si>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</si>
  <si>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</si>
  <si>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</si>
  <si>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</si>
  <si>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</si>
  <si>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</si>
  <si>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</si>
  <si>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</si>
  <si>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</si>
  <si>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</si>
  <si>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</si>
  <si>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</si>
  <si>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</si>
  <si>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</si>
  <si>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</si>
  <si>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</si>
  <si>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</si>
  <si>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</si>
  <si>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</si>
  <si>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</si>
  <si>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</si>
  <si>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</si>
  <si>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</si>
  <si>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</si>
  <si>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</si>
  <si>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</si>
  <si>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</si>
  <si>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</si>
  <si>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</si>
  <si>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</si>
  <si>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</si>
  <si>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</si>
  <si>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</si>
  <si>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</si>
  <si>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</si>
  <si>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</si>
  <si>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</si>
  <si>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</si>
  <si>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</si>
  <si>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</si>
  <si>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</si>
  <si>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</si>
  <si>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</si>
  <si>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</si>
  <si>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</si>
  <si>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</si>
  <si>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</si>
  <si>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</si>
  <si>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</si>
  <si>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</si>
  <si>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</si>
  <si>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</si>
  <si>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</si>
  <si>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</si>
  <si>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</si>
  <si>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</si>
  <si>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</si>
  <si>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</si>
  <si>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</si>
  <si>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</si>
  <si>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</si>
  <si>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</si>
  <si>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</si>
  <si>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</si>
  <si>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</si>
  <si>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</si>
  <si>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</si>
  <si>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</si>
  <si>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</si>
  <si>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</si>
  <si>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</si>
  <si>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</si>
  <si>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</si>
  <si>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</si>
  <si>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</si>
  <si>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</si>
  <si>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</si>
  <si>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</si>
  <si>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</si>
  <si>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</si>
  <si>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</si>
  <si>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</si>
  <si>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</si>
  <si>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</si>
  <si>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</si>
  <si>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</si>
  <si>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</si>
  <si>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</si>
  <si>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</si>
  <si>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</si>
  <si>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</si>
  <si>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</si>
  <si>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</si>
  <si>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</si>
  <si>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</si>
  <si>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</si>
  <si>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</si>
  <si>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</si>
  <si>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</si>
  <si>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</si>
  <si>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</si>
  <si>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</si>
  <si>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</si>
  <si>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</si>
  <si>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</si>
  <si>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</si>
  <si>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</si>
  <si>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</si>
  <si>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</si>
  <si>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</si>
  <si>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</si>
  <si>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</si>
  <si>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</si>
  <si>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</si>
  <si>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</si>
  <si>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</si>
  <si>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</si>
  <si>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</si>
  <si>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</si>
  <si>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</si>
  <si>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</si>
  <si>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</si>
  <si>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</si>
  <si>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</si>
  <si>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</si>
  <si>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</si>
  <si>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</si>
  <si>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</si>
  <si>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</si>
  <si>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</si>
  <si>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</si>
  <si>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</si>
  <si>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</si>
  <si>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</si>
  <si>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</si>
  <si>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</si>
  <si>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</si>
  <si>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</si>
  <si>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</si>
  <si>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</si>
  <si>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</si>
  <si>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</si>
  <si>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</si>
  <si>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</si>
  <si>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</si>
  <si>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</si>
  <si>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</si>
  <si>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</si>
  <si>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</si>
  <si>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</si>
  <si>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</si>
  <si>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</si>
  <si>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</si>
  <si>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</si>
  <si>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</si>
  <si>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</si>
  <si>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</si>
  <si>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</si>
  <si>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</si>
  <si>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</si>
  <si>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</si>
  <si>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</si>
  <si>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</si>
  <si>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</si>
  <si>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</si>
  <si>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</si>
  <si>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</si>
  <si>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</si>
  <si>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</si>
  <si>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</si>
  <si>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</si>
  <si>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</si>
  <si>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</si>
  <si>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</si>
  <si>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</si>
  <si>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</si>
  <si>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</si>
  <si>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</si>
  <si>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</si>
  <si>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</si>
  <si>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</si>
  <si>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</si>
  <si>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</si>
  <si>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</si>
  <si>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</si>
  <si>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</si>
  <si>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</si>
  <si>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</si>
  <si>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</si>
  <si>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</si>
  <si>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</si>
  <si>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</si>
  <si>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</si>
  <si>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</si>
  <si>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</si>
  <si>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</si>
  <si>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</si>
  <si>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</si>
  <si>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</si>
  <si>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</si>
  <si>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</si>
  <si>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</si>
  <si>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</si>
  <si>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</si>
  <si>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</si>
  <si>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</si>
  <si>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</si>
  <si>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</si>
  <si>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</si>
  <si>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</si>
  <si>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</si>
  <si>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</si>
  <si>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</si>
  <si>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</si>
  <si>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</si>
  <si>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</si>
  <si>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</si>
  <si>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</si>
  <si>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</si>
  <si>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</si>
  <si>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</si>
  <si>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</si>
  <si>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</si>
  <si>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</si>
  <si>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</si>
  <si>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</si>
  <si>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</si>
  <si>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</si>
  <si>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</si>
  <si>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</si>
  <si>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</si>
  <si>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</si>
  <si>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</si>
  <si>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</si>
  <si>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</si>
  <si>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</si>
  <si>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</si>
  <si>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</si>
  <si>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</si>
  <si>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</si>
  <si>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</si>
  <si>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</si>
  <si>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</si>
  <si>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</si>
  <si>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</si>
  <si>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</si>
  <si>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</si>
  <si>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</si>
  <si>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</si>
  <si>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</si>
  <si>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</si>
  <si>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</si>
  <si>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</si>
  <si>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</si>
  <si>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</si>
  <si>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</si>
  <si>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</si>
  <si>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</si>
  <si>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</si>
  <si>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</si>
  <si>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</si>
  <si>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</si>
  <si>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</si>
  <si>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</si>
  <si>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</si>
  <si>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</si>
  <si>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</si>
  <si>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</si>
  <si>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</si>
  <si>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</si>
  <si>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</si>
  <si>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</si>
  <si>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</si>
  <si>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</si>
  <si>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</si>
  <si>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</si>
  <si>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</si>
  <si>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</si>
  <si>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</si>
  <si>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</si>
  <si>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</si>
  <si>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</si>
  <si>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</si>
  <si>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</si>
  <si>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</si>
  <si>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</si>
  <si>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</si>
  <si>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</si>
  <si>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</si>
  <si>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</si>
  <si>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</si>
  <si>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</si>
  <si>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</si>
  <si>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</si>
  <si>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</si>
  <si>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</si>
  <si>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</si>
  <si>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</si>
  <si>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</si>
  <si>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</si>
  <si>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</si>
  <si>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</si>
  <si>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</si>
  <si>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</si>
  <si>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</si>
  <si>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</si>
  <si>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</si>
  <si>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</si>
  <si>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</si>
  <si>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</si>
  <si>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</si>
  <si>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</si>
  <si>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</si>
  <si>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</si>
  <si>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</si>
  <si>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</si>
  <si>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</si>
  <si>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</si>
  <si>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</si>
  <si>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</si>
  <si>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</si>
  <si>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</si>
  <si>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</si>
  <si>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</si>
  <si>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</si>
  <si>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</si>
  <si>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</si>
  <si>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</si>
  <si>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</si>
  <si>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</si>
  <si>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</si>
  <si>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</si>
  <si>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</si>
  <si>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</si>
  <si>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</si>
  <si>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</si>
  <si>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</si>
  <si>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</si>
  <si>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</si>
  <si>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</si>
  <si>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</si>
  <si>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</si>
  <si>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</si>
  <si>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</si>
  <si>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</si>
  <si>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</si>
  <si>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</si>
  <si>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</si>
  <si>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</si>
  <si>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</si>
  <si>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</si>
  <si>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</si>
  <si>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</si>
  <si>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</si>
  <si>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</si>
  <si>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</si>
  <si>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</si>
  <si>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</si>
  <si>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</si>
  <si>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</si>
  <si>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</si>
  <si>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</si>
  <si>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</si>
  <si>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</si>
  <si>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</si>
  <si>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</si>
  <si>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</si>
  <si>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</si>
  <si>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</si>
  <si>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</si>
  <si>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</si>
  <si>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</si>
  <si>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</si>
  <si>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</si>
  <si>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</si>
  <si>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</si>
  <si>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</si>
  <si>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</si>
  <si>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</si>
  <si>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</si>
  <si>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</si>
  <si>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</si>
  <si>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</si>
  <si>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</si>
  <si>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</si>
  <si>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</si>
  <si>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</si>
  <si>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</si>
  <si>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</si>
  <si>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</si>
  <si>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</si>
  <si>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</si>
  <si>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</si>
  <si>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</si>
  <si>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</si>
  <si>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</si>
  <si>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</si>
  <si>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</si>
  <si>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</si>
  <si>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</si>
  <si>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</si>
  <si>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</si>
  <si>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</si>
  <si>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</si>
  <si>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</si>
  <si>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</si>
  <si>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</si>
  <si>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</si>
  <si>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</si>
  <si>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</si>
  <si>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</si>
  <si>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</si>
  <si>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</si>
  <si>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</si>
  <si>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</si>
  <si>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</si>
  <si>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</si>
  <si>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</si>
  <si>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</si>
  <si>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</si>
  <si>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</si>
  <si>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</si>
  <si>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</si>
  <si>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</si>
  <si>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</si>
  <si>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</si>
  <si>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</si>
  <si>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</si>
  <si>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</si>
  <si>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</si>
  <si>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</si>
  <si>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</si>
  <si>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</si>
  <si>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</si>
  <si>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</si>
  <si>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</si>
  <si>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</si>
  <si>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</si>
  <si>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</si>
  <si>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</si>
  <si>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</si>
  <si>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</si>
  <si>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</si>
  <si>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</si>
  <si>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</si>
  <si>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</si>
  <si>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</si>
  <si>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</si>
  <si>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</si>
  <si>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</si>
  <si>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</si>
  <si>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</si>
  <si>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</si>
  <si>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</si>
  <si>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</si>
  <si>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</si>
  <si>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</si>
  <si>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</si>
  <si>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</si>
  <si>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</si>
  <si>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</si>
  <si>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</si>
  <si>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</si>
  <si>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</si>
  <si>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</si>
  <si>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</si>
  <si>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</si>
  <si>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</si>
  <si>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</si>
  <si>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</si>
  <si>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</si>
  <si>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</si>
  <si>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</si>
  <si>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</si>
  <si>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</si>
  <si>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</si>
  <si>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</si>
  <si>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</si>
  <si>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</si>
  <si>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</si>
  <si>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</si>
  <si>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</si>
  <si>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</si>
  <si>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</si>
  <si>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</si>
  <si>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</si>
  <si>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</si>
  <si>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</si>
  <si>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</si>
  <si>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</si>
  <si>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</si>
  <si>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</si>
  <si>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</si>
  <si>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</si>
  <si>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</si>
  <si>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</si>
  <si>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</si>
  <si>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</si>
  <si>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</si>
  <si>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</si>
  <si>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</si>
  <si>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</si>
  <si>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</si>
  <si>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</si>
  <si>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</si>
  <si>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</si>
  <si>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</si>
  <si>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</si>
  <si>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</si>
  <si>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</si>
  <si>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</si>
  <si>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</si>
  <si>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</si>
  <si>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</si>
  <si>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</si>
  <si>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</si>
  <si>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</si>
  <si>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</si>
  <si>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</si>
  <si>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</si>
  <si>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</si>
  <si>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</si>
  <si>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</si>
  <si>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</si>
  <si>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</si>
  <si>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</si>
  <si>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</si>
  <si>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</si>
  <si>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</si>
  <si>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</si>
  <si>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</si>
  <si>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</si>
  <si>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</si>
  <si>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</si>
  <si>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</si>
  <si>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</si>
  <si>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</si>
  <si>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</si>
  <si>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</si>
  <si>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</si>
  <si>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</si>
  <si>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</si>
  <si>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</si>
  <si>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</si>
  <si>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</si>
  <si>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</si>
  <si>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</si>
  <si>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</si>
  <si>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</si>
  <si>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</si>
  <si>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</si>
  <si>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</si>
  <si>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</si>
  <si>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</si>
  <si>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</si>
  <si>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</si>
  <si>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</si>
  <si>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</si>
  <si>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</si>
  <si>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</si>
  <si>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</si>
  <si>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</si>
  <si>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</si>
  <si>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</si>
  <si>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</si>
  <si>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</si>
  <si>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</si>
  <si>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</si>
  <si>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</si>
  <si>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</si>
  <si>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</si>
  <si>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</si>
  <si>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</si>
  <si>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</si>
  <si>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</si>
  <si>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</si>
  <si>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</si>
  <si>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</si>
  <si>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</si>
  <si>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</si>
  <si>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</si>
  <si>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</si>
  <si>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</si>
  <si>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</si>
  <si>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</si>
  <si>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</si>
  <si>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</si>
  <si>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</si>
  <si>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</si>
  <si>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</si>
  <si>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</si>
  <si>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</si>
  <si>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</si>
  <si>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</si>
  <si>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</si>
  <si>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</si>
  <si>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</si>
  <si>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</si>
  <si>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</si>
  <si>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</si>
  <si>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</si>
  <si>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</si>
  <si>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</si>
  <si>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</si>
  <si>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</si>
  <si>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</si>
  <si>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</si>
  <si>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</si>
  <si>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</si>
  <si>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</si>
  <si>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</si>
  <si>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</si>
  <si>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</si>
  <si>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</si>
  <si>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</si>
  <si>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</si>
  <si>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</si>
  <si>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</si>
  <si>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</si>
  <si>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</si>
  <si>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</si>
  <si>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</si>
  <si>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</si>
  <si>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</si>
  <si>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</si>
  <si>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</si>
  <si>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</si>
  <si>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</si>
  <si>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</si>
  <si>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</si>
  <si>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</si>
  <si>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</si>
  <si>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</si>
  <si>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</si>
  <si>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</si>
  <si>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</si>
  <si>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</si>
  <si>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</si>
  <si>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</si>
  <si>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</si>
  <si>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</si>
  <si>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</si>
  <si>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</si>
  <si>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</si>
  <si>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</si>
  <si>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</si>
  <si>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</si>
  <si>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</si>
  <si>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</si>
  <si>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</si>
  <si>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</si>
  <si>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</si>
  <si>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</si>
  <si>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</si>
  <si>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</si>
  <si>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</si>
  <si>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</si>
  <si>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</si>
  <si>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</si>
  <si>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</si>
  <si>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</si>
  <si>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</si>
  <si>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</si>
  <si>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</si>
  <si>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</si>
  <si>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</si>
  <si>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</si>
  <si>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</si>
  <si>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</si>
  <si>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</si>
  <si>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</si>
  <si>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</si>
  <si>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</si>
  <si>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</si>
  <si>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</si>
  <si>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</si>
  <si>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</si>
  <si>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</si>
  <si>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</si>
  <si>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</si>
  <si>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</si>
  <si>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</si>
  <si>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</si>
  <si>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</si>
  <si>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</si>
  <si>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</si>
  <si>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</si>
  <si>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</si>
  <si>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</si>
  <si>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</si>
  <si>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</si>
  <si>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</si>
  <si>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</si>
  <si>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</si>
  <si>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</si>
  <si>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</si>
  <si>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</si>
  <si>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</si>
  <si>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</si>
  <si>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</si>
  <si>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</si>
  <si>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</si>
  <si>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</si>
  <si>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</si>
  <si>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</si>
  <si>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</si>
  <si>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</si>
  <si>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</si>
  <si>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</si>
  <si>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</si>
  <si>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</si>
  <si>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</si>
  <si>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</si>
  <si>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</si>
  <si>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</si>
  <si>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</si>
  <si>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</si>
  <si>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</si>
  <si>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</si>
  <si>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</si>
  <si>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</si>
  <si>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</si>
  <si>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</si>
  <si>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</si>
  <si>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</si>
  <si>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</si>
  <si>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</si>
  <si>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</si>
  <si>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</si>
  <si>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</si>
  <si>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</si>
  <si>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</si>
  <si>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</si>
  <si>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</si>
  <si>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</si>
  <si>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</si>
  <si>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</si>
  <si>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</si>
  <si>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</si>
  <si>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</si>
  <si>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</si>
  <si>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</si>
  <si>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</si>
  <si>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</si>
  <si>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</si>
  <si>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</si>
  <si>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</si>
  <si>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</si>
  <si>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</si>
  <si>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</si>
  <si>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</si>
  <si>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</si>
  <si>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</si>
  <si>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</si>
  <si>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</si>
  <si>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</si>
  <si>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</si>
  <si>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</si>
  <si>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</si>
  <si>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</si>
  <si>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</si>
  <si>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</si>
  <si>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</si>
  <si>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</si>
  <si>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</si>
  <si>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</si>
  <si>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</si>
  <si>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</si>
  <si>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</si>
  <si>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</si>
  <si>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</si>
  <si>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</si>
  <si>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</si>
  <si>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</si>
  <si>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</si>
  <si>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</si>
  <si>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</si>
  <si>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</si>
  <si>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</si>
  <si>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</si>
  <si>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</si>
  <si>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</si>
  <si>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</si>
  <si>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</si>
  <si>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</si>
  <si>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</si>
  <si>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</si>
  <si>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</si>
  <si>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</si>
  <si>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</si>
  <si>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</si>
  <si>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</si>
  <si>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</si>
  <si>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</si>
  <si>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</si>
  <si>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</si>
  <si>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</si>
  <si>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</si>
  <si>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</si>
  <si>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</si>
  <si>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</si>
  <si>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</si>
  <si>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</si>
  <si>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</si>
  <si>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</si>
  <si>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</si>
  <si>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</si>
  <si>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</si>
  <si>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</si>
  <si>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</si>
  <si>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</si>
  <si>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</si>
  <si>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</si>
  <si>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</si>
  <si>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</si>
  <si>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</si>
  <si>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</si>
  <si>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</si>
  <si>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</si>
  <si>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</si>
  <si>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</si>
  <si>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</si>
  <si>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</si>
  <si>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</si>
  <si>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</si>
  <si>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</si>
  <si>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</si>
  <si>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</si>
  <si>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</si>
  <si>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</si>
  <si>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</si>
  <si>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</si>
  <si>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</si>
  <si>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</si>
  <si>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</si>
  <si>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</si>
  <si>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</si>
  <si>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</si>
  <si>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</si>
  <si>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</si>
  <si>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</si>
  <si>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</si>
  <si>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</si>
  <si>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</si>
  <si>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</si>
  <si>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</si>
  <si>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</si>
  <si>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</si>
  <si>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</si>
  <si>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</si>
  <si>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</si>
  <si>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</si>
  <si>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</si>
  <si>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</si>
  <si>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</si>
  <si>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</si>
  <si>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</si>
  <si>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</si>
  <si>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</si>
  <si>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</si>
  <si>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</si>
  <si>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</si>
  <si>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</si>
  <si>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</si>
  <si>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</si>
  <si>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</si>
  <si>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</si>
  <si>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</si>
  <si>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</si>
  <si>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</si>
  <si>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</si>
  <si>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</si>
  <si>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</si>
  <si>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</si>
  <si>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</si>
  <si>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</si>
  <si>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</si>
  <si>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</si>
  <si>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</si>
  <si>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</si>
  <si>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</si>
  <si>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</si>
  <si>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</si>
  <si>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</si>
  <si>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</si>
  <si>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</si>
  <si>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</si>
  <si>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</si>
  <si>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</si>
  <si>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</si>
  <si>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</si>
  <si>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</si>
  <si>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</si>
  <si>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</si>
  <si>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</si>
  <si>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</si>
  <si>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</si>
  <si>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</si>
  <si>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</si>
  <si>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</si>
  <si>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</si>
  <si>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</si>
  <si>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</si>
  <si>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</si>
  <si>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</si>
  <si>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</si>
  <si>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</si>
  <si>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</si>
  <si>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</si>
  <si>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</si>
  <si>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</si>
  <si>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</si>
  <si>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</si>
  <si>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</si>
  <si>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</si>
  <si>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</si>
  <si>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</si>
  <si>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</si>
  <si>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</si>
  <si>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</si>
  <si>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</si>
  <si>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</si>
  <si>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</si>
  <si>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</si>
  <si>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</si>
  <si>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</si>
  <si>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</si>
  <si>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</si>
  <si>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</si>
  <si>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</si>
  <si>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</si>
  <si>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</si>
  <si>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</si>
  <si>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</si>
  <si>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</si>
  <si>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</si>
  <si>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</si>
  <si>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</si>
  <si>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</si>
  <si>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</si>
  <si>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</si>
  <si>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</si>
  <si>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</si>
  <si>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</si>
  <si>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</si>
  <si>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</si>
  <si>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</si>
  <si>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</si>
  <si>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</si>
  <si>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</si>
  <si>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</si>
  <si>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</si>
  <si>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</si>
  <si>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</si>
  <si>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</si>
  <si>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</si>
  <si>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</si>
  <si>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</si>
  <si>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</si>
  <si>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</si>
  <si>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</si>
  <si>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</si>
  <si>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</si>
  <si>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</si>
  <si>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</si>
  <si>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</si>
  <si>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</si>
  <si>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</si>
  <si>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</si>
  <si>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</si>
  <si>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</si>
  <si>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</si>
  <si>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</si>
  <si>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</si>
  <si>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</si>
  <si>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</si>
  <si>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</si>
  <si>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</si>
  <si>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</si>
  <si>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</si>
  <si>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</si>
  <si>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</si>
  <si>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</si>
  <si>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</si>
  <si>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</si>
  <si>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</si>
  <si>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</si>
  <si>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</si>
  <si>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</si>
  <si>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</si>
  <si>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</si>
  <si>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</si>
  <si>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</si>
  <si>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</si>
  <si>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</si>
  <si>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</si>
  <si>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</si>
  <si>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</si>
  <si>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</si>
  <si>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</si>
  <si>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</si>
  <si>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</si>
  <si>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</si>
  <si>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</si>
  <si>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</si>
  <si>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</si>
  <si>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</si>
  <si>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</si>
  <si>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</si>
  <si>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</si>
  <si>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</si>
  <si>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</si>
  <si>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</si>
  <si>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</si>
  <si>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</si>
  <si>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</si>
  <si>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</si>
  <si>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</si>
  <si>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</si>
  <si>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</si>
  <si>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</si>
  <si>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</si>
  <si>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</si>
  <si>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</si>
  <si>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</si>
  <si>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</si>
  <si>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</si>
  <si>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</si>
  <si>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</si>
  <si>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</si>
  <si>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</si>
  <si>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</si>
  <si>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</si>
  <si>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</si>
  <si>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</si>
  <si>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</si>
  <si>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</si>
  <si>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</si>
  <si>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</si>
  <si>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</si>
  <si>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</si>
  <si>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</si>
  <si>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</si>
  <si>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</si>
  <si>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</si>
  <si>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</si>
  <si>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</si>
  <si>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</si>
  <si>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</si>
  <si>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</si>
  <si>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</si>
  <si>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</si>
  <si>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</si>
  <si>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</si>
  <si>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</si>
  <si>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</si>
  <si>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</si>
  <si>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</si>
  <si>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</si>
  <si>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</si>
  <si>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</si>
  <si>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</si>
  <si>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</si>
  <si>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</si>
  <si>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</si>
  <si>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</si>
  <si>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</si>
  <si>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</si>
  <si>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</si>
  <si>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</si>
  <si>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</si>
  <si>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</si>
  <si>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</si>
  <si>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</si>
  <si>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</si>
  <si>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</si>
  <si>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</si>
  <si>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</si>
  <si>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</si>
  <si>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</si>
  <si>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</si>
  <si>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</si>
  <si>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</si>
  <si>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</si>
  <si>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</si>
  <si>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</si>
  <si>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</si>
  <si>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</si>
  <si>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</si>
  <si>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</si>
  <si>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</si>
  <si>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</si>
  <si>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</si>
  <si>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</si>
  <si>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</si>
  <si>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</si>
  <si>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</si>
  <si>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</si>
  <si>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</si>
  <si>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</si>
  <si>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</si>
  <si>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</si>
  <si>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</si>
  <si>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</si>
  <si>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</si>
  <si>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</si>
  <si>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</si>
  <si>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</si>
  <si>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</si>
  <si>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</si>
  <si>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</si>
  <si>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</si>
  <si>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</si>
  <si>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</si>
  <si>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</si>
  <si>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</si>
  <si>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</si>
  <si>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</si>
  <si>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</si>
  <si>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</si>
  <si>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</si>
  <si>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</si>
  <si>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</si>
  <si>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</si>
  <si>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</si>
  <si>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</si>
  <si>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</si>
  <si>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</si>
  <si>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</si>
  <si>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</si>
  <si>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</si>
  <si>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</si>
  <si>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</si>
  <si>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</si>
  <si>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</si>
  <si>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</si>
  <si>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</si>
  <si>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</si>
  <si>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</si>
  <si>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</si>
  <si>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</si>
  <si>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</si>
  <si>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</si>
  <si>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</si>
  <si>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</si>
  <si>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</si>
  <si>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</si>
  <si>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</si>
  <si>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</si>
  <si>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</si>
  <si>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</si>
  <si>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</si>
  <si>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</si>
  <si>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</si>
  <si>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</si>
  <si>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</si>
  <si>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</si>
  <si>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</si>
  <si>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</si>
  <si>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</si>
  <si>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</si>
  <si>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</si>
  <si>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</si>
  <si>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</si>
  <si>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</si>
  <si>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</si>
  <si>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</si>
  <si>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</si>
  <si>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</si>
  <si>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</si>
  <si>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</si>
  <si>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</si>
  <si>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</si>
  <si>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</si>
  <si>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</si>
  <si>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</si>
  <si>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</si>
  <si>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</si>
  <si>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</si>
  <si>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</si>
  <si>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</si>
  <si>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</si>
  <si>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</si>
  <si>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</si>
  <si>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</si>
  <si>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</si>
  <si>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</si>
  <si>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</si>
  <si>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</si>
  <si>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</si>
  <si>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</si>
  <si>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</si>
  <si>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</si>
  <si>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</si>
  <si>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</si>
  <si>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</si>
  <si>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</si>
  <si>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</si>
  <si>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</si>
  <si>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</si>
  <si>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</si>
  <si>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</si>
  <si>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</si>
  <si>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</si>
  <si>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</si>
  <si>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</si>
  <si>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</si>
  <si>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</si>
  <si>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</si>
  <si>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</si>
  <si>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</si>
  <si>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</si>
  <si>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</si>
  <si>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</si>
  <si>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</si>
  <si>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</si>
  <si>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</si>
  <si>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</si>
  <si>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</si>
  <si>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</si>
  <si>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</si>
  <si>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</si>
  <si>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</si>
  <si>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</si>
  <si>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</si>
  <si>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</si>
  <si>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</si>
  <si>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</si>
  <si>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</si>
  <si>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</si>
  <si>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</si>
  <si>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</si>
  <si>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</si>
  <si>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</si>
  <si>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</si>
  <si>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</si>
  <si>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</si>
  <si>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</si>
  <si>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</si>
  <si>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</si>
  <si>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</si>
  <si>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</si>
  <si>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</si>
  <si>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</si>
  <si>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</si>
  <si>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</si>
  <si>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</si>
  <si>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</si>
  <si>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</si>
  <si>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</si>
  <si>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</si>
  <si>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</si>
  <si>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</si>
  <si>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</si>
  <si>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</si>
  <si>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</si>
  <si>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</si>
  <si>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</si>
  <si>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</si>
  <si>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</si>
  <si>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</si>
  <si>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</si>
  <si>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</si>
  <si>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</si>
  <si>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</si>
  <si>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</si>
  <si>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</si>
  <si>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</si>
  <si>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</si>
  <si>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</si>
  <si>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</si>
  <si>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</si>
  <si>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</si>
  <si>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</si>
  <si>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</si>
  <si>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</si>
  <si>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</si>
  <si>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</si>
  <si>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</si>
  <si>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</si>
  <si>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</si>
  <si>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</si>
  <si>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</si>
  <si>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</si>
  <si>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</si>
  <si>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</si>
  <si>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</si>
  <si>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</si>
  <si>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</si>
  <si>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</si>
  <si>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</si>
  <si>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</si>
  <si>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</si>
  <si>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</si>
  <si>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</si>
  <si>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</si>
  <si>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</si>
  <si>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</si>
  <si>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</si>
  <si>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</si>
  <si>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</si>
  <si>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</si>
  <si>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</si>
  <si>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</si>
  <si>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</si>
  <si>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</si>
  <si>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</si>
  <si>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</si>
  <si>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</si>
  <si>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</si>
  <si>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</si>
  <si>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</si>
  <si>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</si>
  <si>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</si>
  <si>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</si>
  <si>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</si>
  <si>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</si>
  <si>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</si>
  <si>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</si>
  <si>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</si>
  <si>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</si>
  <si>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</si>
  <si>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</si>
  <si>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</si>
  <si>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</si>
  <si>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</si>
  <si>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</si>
  <si>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</si>
  <si>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</si>
  <si>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</si>
  <si>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</si>
  <si>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</si>
  <si>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</si>
  <si>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</si>
  <si>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</si>
  <si>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</si>
  <si>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</si>
  <si>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</si>
  <si>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</si>
  <si>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</si>
  <si>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</si>
  <si>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</si>
  <si>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</si>
  <si>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</si>
  <si>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</si>
  <si>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</si>
  <si>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</si>
  <si>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</si>
  <si>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</si>
  <si>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</si>
  <si>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</si>
  <si>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</si>
  <si>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</si>
  <si>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</si>
  <si>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</si>
  <si>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</si>
  <si>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</si>
  <si>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</si>
  <si>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</si>
  <si>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</si>
  <si>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</si>
  <si>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</si>
  <si>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</si>
  <si>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</si>
  <si>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</si>
  <si>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</si>
  <si>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</si>
  <si>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</si>
  <si>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</si>
  <si>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</si>
  <si>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</si>
  <si>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</si>
  <si>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</si>
  <si>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</si>
  <si>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</si>
  <si>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</si>
  <si>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</si>
  <si>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</si>
  <si>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</si>
  <si>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</si>
  <si>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</si>
  <si>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</si>
  <si>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</si>
  <si>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</si>
  <si>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</si>
  <si>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</si>
  <si>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</si>
  <si>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</si>
  <si>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</si>
  <si>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</si>
  <si>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</si>
  <si>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</si>
  <si>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</si>
  <si>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</si>
  <si>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</si>
  <si>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</si>
  <si>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</si>
  <si>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</si>
  <si>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</si>
  <si>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</si>
  <si>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</si>
  <si>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</si>
  <si>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</si>
  <si>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</si>
  <si>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</si>
  <si>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</si>
  <si>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</si>
  <si>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</si>
  <si>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</si>
  <si>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</si>
  <si>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</si>
  <si>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</si>
  <si>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</si>
  <si>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</si>
  <si>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</si>
  <si>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</si>
  <si>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</si>
  <si>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</si>
  <si>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</si>
  <si>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</si>
  <si>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</si>
  <si>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</si>
  <si>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</si>
  <si>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</si>
  <si>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</si>
  <si>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</si>
  <si>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</si>
  <si>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</si>
  <si>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</si>
  <si>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</si>
  <si>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</si>
  <si>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</si>
  <si>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</si>
  <si>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</si>
  <si>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</si>
  <si>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</si>
  <si>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</si>
  <si>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</si>
  <si>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</si>
  <si>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</si>
  <si>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</si>
  <si>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</si>
  <si>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</si>
  <si>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</si>
  <si>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</si>
  <si>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</si>
  <si>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</si>
  <si>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</si>
  <si>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</si>
  <si>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</si>
  <si>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</si>
  <si>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</si>
  <si>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</si>
  <si>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</si>
  <si>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</si>
  <si>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</si>
  <si>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</si>
  <si>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</si>
  <si>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</si>
  <si>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</si>
  <si>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</si>
  <si>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</si>
  <si>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</si>
  <si>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</si>
  <si>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</si>
  <si>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</si>
  <si>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</si>
  <si>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</si>
  <si>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</si>
  <si>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</si>
  <si>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</si>
  <si>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</si>
  <si>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</si>
  <si>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</si>
  <si>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</si>
  <si>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</si>
  <si>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</si>
  <si>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</si>
  <si>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</si>
  <si>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</si>
  <si>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</si>
  <si>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</si>
  <si>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</si>
  <si>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</si>
  <si>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</si>
  <si>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</si>
  <si>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</si>
  <si>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</si>
  <si>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</si>
  <si>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</si>
  <si>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</si>
  <si>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</si>
  <si>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</si>
  <si>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</si>
  <si>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</si>
  <si>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</si>
  <si>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</si>
  <si>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</si>
  <si>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</si>
  <si>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</si>
  <si>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</si>
  <si>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</si>
  <si>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</si>
  <si>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</si>
  <si>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</si>
  <si>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</si>
  <si>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</si>
  <si>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</si>
  <si>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</si>
  <si>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</si>
  <si>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</si>
  <si>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</si>
  <si>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</si>
  <si>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</si>
  <si>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</si>
  <si>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</si>
  <si>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</si>
  <si>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</si>
  <si>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</si>
  <si>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</si>
  <si>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</si>
  <si>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</si>
  <si>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</si>
  <si>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</si>
  <si>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</si>
  <si>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</si>
  <si>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</si>
  <si>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</si>
  <si>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</si>
  <si>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</si>
  <si>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</si>
  <si>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</si>
  <si>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</si>
  <si>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</si>
  <si>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</si>
  <si>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</si>
  <si>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</si>
  <si>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</si>
  <si>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</si>
  <si>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</si>
  <si>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</si>
  <si>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</si>
  <si>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</si>
  <si>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</si>
  <si>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</si>
  <si>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</si>
  <si>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</si>
  <si>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</si>
  <si>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</si>
  <si>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</si>
  <si>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</si>
  <si>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</si>
  <si>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</si>
  <si>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</si>
  <si>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</si>
  <si>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</si>
  <si>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</si>
  <si>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</si>
  <si>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</si>
  <si>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</si>
  <si>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</si>
  <si>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</si>
  <si>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</si>
  <si>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</si>
  <si>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</si>
  <si>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</si>
  <si>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</si>
  <si>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</si>
  <si>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</si>
  <si>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</si>
  <si>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</si>
  <si>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</si>
  <si>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</si>
  <si>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</si>
  <si>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</si>
  <si>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</si>
  <si>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</si>
  <si>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</si>
  <si>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</si>
  <si>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</si>
  <si>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</si>
  <si>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</si>
  <si>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</si>
  <si>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</si>
  <si>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</si>
  <si>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</si>
  <si>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</si>
  <si>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</si>
  <si>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</si>
  <si>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</si>
  <si>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</si>
  <si>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</si>
  <si>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</si>
  <si>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</si>
  <si>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</si>
  <si>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</si>
  <si>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</si>
  <si>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</si>
  <si>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</si>
  <si>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</si>
  <si>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</si>
  <si>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</si>
  <si>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</si>
  <si>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</si>
  <si>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</si>
  <si>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</si>
  <si>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</si>
  <si>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</si>
  <si>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</si>
  <si>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</si>
  <si>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</si>
  <si>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</si>
  <si>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</si>
  <si>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</si>
  <si>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</si>
  <si>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</si>
  <si>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</si>
  <si>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</si>
  <si>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</si>
  <si>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</si>
  <si>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</si>
  <si>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</si>
  <si>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</si>
  <si>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</si>
  <si>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</si>
  <si>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</si>
  <si>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</si>
  <si>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</si>
  <si>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</si>
  <si>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</si>
  <si>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</si>
  <si>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</si>
  <si>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</si>
  <si>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</si>
  <si>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</si>
  <si>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</si>
  <si>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</si>
  <si>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</si>
  <si>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</si>
  <si>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</si>
  <si>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</si>
  <si>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</si>
  <si>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</si>
  <si>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</si>
  <si>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</si>
  <si>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</si>
  <si>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</si>
  <si>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</si>
  <si>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</si>
  <si>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</si>
  <si>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</si>
  <si>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</si>
  <si>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</si>
  <si>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</si>
  <si>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</si>
  <si>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</si>
  <si>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</si>
  <si>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</si>
  <si>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</si>
  <si>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</si>
  <si>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</si>
  <si>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</si>
  <si>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</si>
  <si>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</si>
  <si>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</si>
  <si>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</si>
  <si>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</si>
  <si>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</si>
  <si>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</si>
  <si>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</si>
  <si>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</si>
  <si>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</si>
  <si>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</si>
  <si>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</si>
  <si>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</si>
  <si>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</si>
  <si>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</si>
  <si>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</si>
  <si>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</si>
  <si>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</si>
  <si>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</si>
  <si>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</si>
  <si>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</si>
  <si>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</si>
  <si>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</si>
  <si>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</si>
  <si>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</si>
  <si>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</si>
  <si>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</si>
  <si>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</si>
  <si>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</si>
  <si>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</si>
  <si>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</si>
  <si>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</si>
  <si>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</si>
  <si>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</si>
  <si>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</si>
  <si>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</si>
  <si>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</si>
  <si>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</si>
  <si>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</si>
  <si>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</si>
  <si>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</si>
  <si>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</si>
  <si>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</si>
  <si>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</si>
  <si>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</si>
  <si>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</si>
  <si>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</si>
  <si>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</si>
  <si>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</si>
  <si>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</si>
  <si>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</si>
  <si>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</si>
  <si>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</si>
  <si>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</si>
  <si>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</si>
  <si>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</si>
  <si>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</si>
  <si>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</si>
  <si>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</si>
  <si>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</si>
  <si>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</si>
  <si>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</si>
  <si>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</si>
  <si>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</si>
  <si>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</si>
  <si>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</si>
  <si>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</si>
  <si>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</si>
  <si>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</si>
  <si>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</si>
  <si>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</si>
  <si>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</si>
  <si>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</si>
  <si>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</si>
  <si>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</si>
  <si>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</si>
  <si>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</si>
  <si>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</si>
  <si>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</si>
  <si>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</si>
  <si>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</si>
  <si>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</si>
  <si>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</si>
  <si>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</si>
  <si>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</si>
  <si>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</si>
  <si>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</si>
  <si>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</si>
  <si>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</si>
  <si>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</si>
  <si>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</si>
  <si>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</si>
  <si>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</si>
  <si>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</si>
  <si>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</si>
  <si>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</si>
  <si>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</si>
  <si>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</si>
  <si>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</si>
  <si>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</si>
  <si>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</si>
  <si>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</si>
  <si>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</si>
  <si>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</si>
  <si>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</si>
  <si>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</si>
  <si>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</si>
  <si>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</si>
  <si>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</si>
  <si>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</si>
  <si>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</si>
  <si>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</si>
  <si>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</si>
  <si>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</si>
  <si>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</si>
  <si>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</si>
  <si>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</si>
  <si>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</si>
  <si>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</si>
  <si>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</si>
  <si>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</si>
  <si>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</si>
  <si>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</si>
  <si>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</si>
  <si>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</si>
  <si>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</si>
  <si>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</si>
  <si>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</si>
  <si>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</si>
  <si>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</si>
  <si>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</si>
  <si>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</si>
  <si>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</si>
  <si>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</si>
  <si>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</si>
  <si>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</si>
  <si>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</si>
  <si>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</si>
  <si>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</si>
  <si>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</si>
  <si>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</si>
  <si>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</si>
  <si>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</si>
  <si>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</si>
  <si>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</si>
  <si>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</si>
  <si>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</si>
  <si>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</si>
  <si>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</si>
  <si>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</si>
  <si>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</si>
  <si>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</si>
  <si>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</si>
  <si>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</si>
  <si>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</si>
  <si>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</si>
  <si>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</si>
  <si>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</si>
  <si>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</si>
  <si>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</si>
  <si>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</si>
  <si>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</si>
  <si>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</si>
  <si>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</si>
  <si>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</si>
  <si>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</si>
  <si>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</si>
  <si>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</si>
  <si>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</si>
  <si>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</si>
  <si>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</si>
  <si>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</si>
  <si>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</si>
  <si>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</si>
  <si>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</si>
  <si>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</si>
  <si>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</si>
  <si>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</si>
  <si>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</si>
  <si>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</si>
  <si>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</si>
  <si>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</si>
  <si>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</si>
  <si>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</si>
  <si>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</si>
  <si>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</si>
  <si>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</si>
  <si>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</si>
  <si>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</si>
  <si>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</si>
  <si>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</si>
  <si>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</si>
  <si>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</si>
  <si>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</si>
  <si>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</si>
  <si>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</si>
  <si>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</si>
  <si>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</si>
  <si>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</si>
  <si>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</si>
  <si>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</si>
  <si>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</si>
  <si>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</si>
  <si>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</si>
  <si>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</si>
  <si>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</si>
  <si>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</si>
  <si>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</si>
  <si>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</si>
  <si>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</si>
  <si>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</si>
  <si>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</si>
  <si>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</si>
  <si>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</si>
  <si>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</si>
  <si>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</si>
  <si>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</si>
  <si>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</si>
  <si>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</si>
  <si>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</si>
  <si>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</si>
  <si>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</si>
  <si>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</si>
  <si>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</si>
  <si>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</si>
  <si>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</si>
  <si>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</si>
  <si>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</si>
  <si>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</si>
  <si>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</si>
  <si>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</si>
  <si>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</si>
  <si>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</si>
  <si>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</si>
  <si>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</si>
  <si>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</si>
  <si>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</si>
  <si>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</si>
  <si>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</si>
  <si>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</si>
  <si>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</si>
  <si>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</si>
  <si>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</si>
  <si>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</si>
  <si>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</si>
  <si>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</si>
  <si>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</si>
  <si>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</si>
  <si>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</si>
  <si>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</si>
  <si>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</si>
  <si>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</si>
  <si>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</si>
  <si>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</si>
  <si>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</si>
  <si>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</si>
  <si>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</si>
  <si>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</si>
  <si>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</si>
  <si>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</si>
  <si>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</si>
  <si>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</si>
  <si>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</si>
  <si>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</si>
  <si>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</si>
  <si>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</si>
  <si>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</si>
  <si>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</si>
  <si>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</si>
  <si>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</si>
  <si>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</si>
  <si>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</si>
  <si>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</si>
  <si>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</si>
  <si>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</si>
  <si>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</si>
  <si>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</si>
  <si>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</si>
  <si>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</si>
  <si>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</si>
  <si>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</si>
  <si>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</si>
  <si>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</si>
  <si>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</si>
  <si>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</si>
  <si>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</si>
  <si>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</si>
  <si>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</si>
  <si>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</si>
  <si>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</si>
  <si>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</si>
  <si>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</si>
  <si>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</si>
  <si>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</si>
  <si>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</si>
  <si>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</si>
  <si>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</si>
  <si>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</si>
  <si>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</si>
  <si>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</si>
  <si>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</si>
  <si>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</si>
  <si>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</si>
  <si>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</si>
  <si>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</si>
  <si>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</si>
  <si>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</si>
  <si>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</si>
  <si>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</si>
  <si>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</si>
  <si>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</si>
  <si>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</si>
  <si>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</si>
  <si>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</si>
  <si>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</si>
  <si>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</si>
  <si>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</si>
  <si>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</si>
  <si>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</si>
  <si>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</si>
  <si>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</si>
  <si>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</si>
  <si>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</si>
  <si>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</si>
  <si>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</si>
  <si>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</si>
  <si>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</si>
  <si>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</si>
  <si>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</si>
  <si>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</si>
  <si>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</si>
  <si>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</si>
  <si>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</si>
  <si>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</si>
  <si>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</si>
  <si>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</si>
  <si>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</si>
  <si>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</si>
  <si>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</si>
  <si>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</si>
  <si>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</si>
  <si>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</si>
  <si>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</si>
  <si>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</si>
  <si>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</si>
  <si>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</si>
  <si>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</si>
  <si>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</si>
  <si>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</si>
  <si>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</si>
  <si>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</si>
  <si>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</si>
  <si>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</si>
  <si>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</si>
  <si>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</si>
  <si>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</si>
  <si>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</si>
  <si>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</si>
  <si>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</si>
  <si>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</si>
  <si>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</si>
  <si>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</si>
  <si>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</si>
  <si>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</si>
  <si>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</si>
  <si>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</si>
  <si>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</si>
  <si>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</si>
  <si>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</si>
  <si>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</si>
  <si>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</si>
  <si>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</si>
  <si>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</si>
  <si>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</si>
  <si>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</si>
  <si>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</si>
  <si>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</si>
  <si>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</si>
  <si>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</si>
  <si>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</si>
  <si>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</si>
  <si>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</si>
  <si>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</si>
  <si>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</si>
  <si>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</si>
  <si>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</si>
  <si>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</si>
  <si>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</si>
  <si>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</si>
  <si>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</si>
  <si>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</si>
  <si>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</si>
  <si>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</si>
  <si>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</si>
  <si>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</si>
  <si>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</si>
  <si>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</si>
  <si>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</si>
  <si>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</si>
  <si>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</si>
  <si>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</si>
  <si>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</si>
  <si>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</si>
  <si>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</si>
  <si>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</si>
  <si>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</si>
  <si>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</si>
  <si>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</si>
  <si>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</si>
  <si>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</si>
  <si>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</si>
  <si>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</si>
  <si>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</si>
  <si>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</si>
  <si>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</si>
  <si>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</si>
  <si>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</si>
  <si>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</si>
  <si>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</si>
  <si>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</si>
  <si>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</si>
  <si>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</si>
  <si>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</si>
  <si>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</si>
  <si>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</si>
  <si>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</si>
  <si>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</si>
  <si>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</si>
  <si>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</si>
  <si>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</si>
  <si>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</si>
  <si>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</si>
  <si>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</si>
  <si>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</si>
  <si>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</si>
  <si>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</si>
  <si>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</si>
  <si>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</si>
  <si>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</si>
  <si>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</si>
  <si>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</si>
  <si>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</si>
  <si>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</si>
  <si>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</si>
  <si>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</si>
  <si>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</si>
  <si>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</si>
  <si>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</si>
  <si>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</si>
  <si>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</si>
  <si>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</si>
  <si>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</si>
  <si>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</si>
  <si>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</si>
  <si>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</si>
  <si>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</si>
  <si>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</si>
  <si>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</si>
  <si>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</si>
  <si>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</si>
  <si>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</si>
  <si>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</si>
  <si>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</si>
  <si>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</si>
  <si>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</si>
  <si>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</si>
  <si>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</si>
  <si>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</si>
  <si>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</si>
  <si>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</si>
  <si>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</si>
  <si>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</si>
  <si>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</si>
  <si>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</si>
  <si>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</si>
  <si>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</si>
  <si>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</si>
  <si>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</si>
  <si>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</si>
  <si>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</si>
  <si>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</si>
  <si>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</si>
  <si>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</si>
  <si>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</si>
  <si>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</si>
  <si>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</si>
  <si>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</si>
  <si>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</si>
  <si>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</si>
  <si>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</si>
  <si>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</si>
  <si>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</si>
  <si>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</si>
  <si>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</si>
  <si>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</si>
  <si>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</si>
  <si>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</si>
  <si>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</si>
  <si>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</si>
  <si>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</si>
  <si>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</si>
  <si>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</si>
  <si>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</si>
  <si>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</si>
  <si>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</si>
  <si>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</si>
  <si>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</si>
  <si>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</si>
  <si>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</si>
  <si>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</si>
  <si>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</si>
  <si>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</si>
  <si>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</si>
  <si>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</si>
  <si>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</si>
  <si>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</si>
  <si>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</si>
  <si>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</si>
  <si>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</si>
  <si>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</si>
  <si>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</si>
  <si>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</si>
  <si>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</si>
  <si>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</si>
  <si>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</si>
  <si>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</si>
  <si>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</si>
  <si>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</si>
  <si>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</si>
  <si>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</si>
  <si>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</si>
  <si>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</si>
  <si>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</si>
  <si>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</si>
  <si>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</si>
  <si>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</si>
  <si>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</si>
  <si>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</si>
  <si>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</si>
  <si>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</si>
  <si>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</si>
  <si>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</si>
  <si>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</si>
  <si>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</si>
  <si>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</si>
  <si>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</si>
  <si>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</si>
  <si>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</si>
  <si>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</si>
  <si>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</si>
  <si>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</si>
  <si>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</si>
  <si>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</si>
  <si>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</si>
  <si>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</si>
  <si>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</si>
  <si>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</si>
  <si>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</si>
  <si>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</si>
  <si>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</si>
  <si>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</si>
  <si>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</si>
  <si>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</si>
  <si>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</si>
  <si>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</si>
  <si>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</si>
  <si>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</si>
  <si>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</si>
  <si>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</si>
  <si>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</si>
  <si>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</si>
  <si>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</si>
  <si>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</si>
  <si>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</si>
  <si>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</si>
  <si>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</si>
  <si>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</si>
  <si>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</si>
  <si>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</si>
  <si>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</si>
  <si>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</si>
  <si>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</si>
  <si>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</si>
  <si>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</si>
  <si>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</si>
  <si>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</si>
  <si>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</si>
  <si>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</si>
  <si>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</si>
  <si>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</si>
  <si>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</si>
  <si>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</si>
  <si>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</si>
  <si>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</si>
  <si>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</si>
  <si>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</si>
  <si>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</si>
  <si>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</si>
  <si>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</si>
  <si>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</si>
  <si>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</si>
  <si>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</si>
  <si>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</si>
  <si>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</si>
  <si>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</si>
  <si>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</si>
  <si>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</si>
  <si>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</si>
  <si>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</si>
  <si>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</si>
  <si>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</si>
  <si>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</si>
  <si>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</si>
  <si>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</si>
  <si>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</si>
  <si>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</si>
  <si>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</si>
  <si>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</si>
  <si>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</si>
  <si>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</si>
  <si>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</si>
  <si>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</si>
  <si>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</si>
  <si>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</si>
  <si>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</si>
  <si>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</si>
  <si>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</si>
  <si>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</si>
  <si>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</si>
  <si>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</si>
  <si>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</si>
  <si>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</si>
  <si>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</si>
  <si>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</si>
  <si>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</si>
  <si>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</si>
  <si>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</si>
  <si>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</si>
  <si>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</si>
  <si>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</si>
  <si>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</si>
  <si>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</si>
  <si>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</si>
  <si>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</si>
  <si>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</si>
  <si>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</si>
  <si>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</si>
  <si>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</si>
  <si>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</si>
  <si>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</si>
  <si>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</si>
  <si>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</si>
  <si>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</si>
  <si>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</si>
  <si>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</si>
  <si>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</si>
  <si>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</si>
  <si>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</si>
  <si>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</si>
  <si>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</si>
  <si>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</si>
  <si>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</si>
  <si>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</si>
  <si>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</si>
  <si>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</si>
  <si>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</si>
  <si>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</si>
  <si>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</si>
  <si>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</si>
  <si>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</si>
  <si>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</si>
  <si>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</si>
  <si>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</si>
  <si>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</si>
  <si>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</si>
  <si>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</si>
  <si>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</si>
  <si>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</si>
  <si>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</si>
  <si>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</si>
  <si>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</si>
  <si>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</si>
  <si>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</si>
  <si>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</si>
  <si>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</si>
  <si>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</si>
  <si>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</si>
  <si>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</si>
  <si>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</si>
  <si>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</si>
  <si>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</si>
  <si>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</si>
  <si>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</si>
  <si>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</si>
  <si>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</si>
  <si>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</si>
  <si>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</si>
  <si>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</si>
  <si>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</si>
  <si>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</si>
  <si>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</si>
  <si>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</si>
  <si>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</si>
  <si>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</si>
  <si>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</si>
  <si>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</si>
  <si>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</si>
  <si>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</si>
  <si>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</si>
  <si>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</si>
  <si>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</si>
  <si>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</si>
  <si>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</si>
  <si>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</si>
  <si>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</si>
  <si>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</si>
  <si>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</si>
  <si>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</si>
  <si>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</si>
  <si>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</si>
  <si>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</si>
  <si>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</si>
  <si>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</si>
  <si>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</si>
  <si>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</si>
  <si>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</si>
  <si>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</si>
  <si>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</si>
  <si>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</si>
  <si>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</si>
  <si>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</si>
  <si>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</si>
  <si>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</si>
  <si>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</si>
  <si>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</si>
  <si>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</si>
  <si>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</si>
  <si>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</si>
  <si>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</si>
  <si>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</si>
  <si>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</si>
  <si>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</si>
  <si>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</si>
  <si>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</si>
  <si>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</si>
  <si>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</si>
  <si>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</si>
  <si>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</si>
  <si>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</si>
  <si>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</si>
  <si>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</si>
  <si>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</si>
  <si>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</si>
  <si>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</si>
  <si>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</si>
  <si>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</si>
  <si>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</si>
  <si>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</si>
  <si>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</si>
  <si>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</si>
  <si>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</si>
  <si>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</si>
  <si>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</si>
  <si>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</si>
  <si>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</si>
  <si>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</si>
  <si>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</si>
  <si>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</si>
  <si>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</si>
  <si>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</si>
  <si>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</si>
  <si>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</si>
  <si>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</si>
  <si>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</si>
  <si>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</si>
  <si>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</si>
  <si>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</si>
  <si>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</si>
  <si>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</si>
  <si>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</si>
  <si>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</si>
  <si>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</si>
  <si>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</si>
  <si>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</si>
  <si>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</si>
  <si>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</si>
  <si>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</si>
  <si>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</si>
  <si>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</si>
  <si>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</si>
  <si>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</si>
  <si>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</si>
  <si>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</si>
  <si>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</si>
  <si>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</si>
  <si>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</si>
  <si>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</si>
  <si>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</si>
  <si>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</si>
  <si>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</si>
  <si>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</si>
  <si>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</si>
  <si>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</si>
  <si>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</si>
  <si>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</si>
  <si>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</si>
  <si>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</si>
  <si>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</si>
  <si>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</si>
  <si>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</si>
  <si>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</si>
  <si>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</si>
  <si>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</si>
  <si>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</si>
  <si>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</si>
  <si>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</si>
  <si>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</si>
  <si>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</si>
  <si>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</si>
  <si>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</si>
  <si>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</si>
  <si>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</si>
  <si>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</si>
  <si>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</si>
  <si>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</si>
  <si>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</si>
  <si>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</si>
  <si>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</si>
  <si>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</si>
  <si>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</si>
  <si>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</si>
  <si>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</si>
  <si>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</si>
  <si>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</si>
  <si>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</si>
  <si>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</si>
  <si>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</si>
  <si>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</si>
  <si>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</si>
  <si>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</si>
  <si>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</si>
  <si>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</si>
  <si>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</si>
  <si>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</si>
  <si>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</si>
  <si>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</si>
  <si>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</si>
  <si>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</si>
  <si>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</si>
  <si>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</si>
  <si>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</si>
  <si>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</si>
  <si>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</si>
  <si>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</si>
  <si>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</si>
  <si>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</si>
  <si>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</si>
  <si>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</si>
  <si>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</si>
  <si>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</si>
  <si>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</si>
  <si>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</si>
  <si>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</si>
  <si>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</si>
  <si>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</si>
  <si>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</si>
  <si>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</si>
  <si>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</si>
  <si>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</si>
  <si>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</si>
  <si>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</si>
  <si>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</si>
  <si>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</si>
  <si>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</si>
  <si>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</si>
  <si>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</si>
  <si>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</si>
  <si>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</si>
  <si>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</si>
  <si>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</si>
  <si>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</si>
  <si>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</si>
  <si>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</si>
  <si>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</si>
  <si>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</si>
  <si>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</si>
  <si>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</si>
  <si>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</si>
  <si>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</si>
  <si>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</si>
  <si>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</si>
  <si>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</si>
  <si>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</si>
  <si>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</si>
  <si>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</si>
  <si>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</si>
  <si>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</si>
  <si>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</si>
  <si>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</si>
  <si>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</si>
  <si>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</si>
  <si>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</si>
  <si>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</si>
  <si>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</si>
  <si>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</si>
  <si>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</si>
  <si>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</si>
  <si>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</si>
  <si>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</si>
  <si>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</si>
  <si>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</si>
  <si>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</si>
  <si>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</si>
  <si>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</si>
  <si>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</si>
  <si>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</si>
  <si>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</si>
  <si>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</si>
  <si>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</si>
  <si>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</si>
  <si>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</si>
  <si>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</si>
  <si>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</si>
  <si>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</si>
  <si>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</si>
  <si>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</si>
  <si>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</si>
  <si>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</si>
  <si>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</si>
  <si>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</si>
  <si>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</si>
  <si>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</si>
  <si>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</si>
  <si>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</si>
  <si>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</si>
  <si>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</si>
  <si>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</si>
  <si>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</si>
  <si>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</si>
  <si>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</si>
  <si>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</si>
  <si>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</si>
  <si>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</si>
  <si>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</si>
  <si>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</si>
  <si>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</si>
  <si>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</si>
  <si>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</si>
  <si>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</si>
  <si>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</si>
  <si>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</si>
  <si>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</si>
  <si>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</si>
  <si>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</si>
  <si>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</si>
  <si>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</si>
  <si>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</si>
  <si>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</si>
  <si>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</si>
  <si>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</si>
  <si>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</si>
  <si>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</si>
  <si>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</si>
  <si>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</si>
  <si>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</si>
  <si>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</si>
  <si>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</si>
  <si>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</si>
  <si>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</si>
  <si>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</si>
  <si>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</si>
  <si>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</si>
  <si>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</si>
  <si>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</si>
  <si>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</si>
  <si>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</si>
  <si>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</si>
  <si>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</si>
  <si>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</si>
  <si>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</si>
  <si>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</si>
  <si>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</si>
  <si>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</si>
  <si>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</si>
  <si>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</si>
  <si>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</si>
  <si>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</si>
  <si>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</si>
  <si>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</si>
  <si>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</si>
  <si>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</si>
  <si>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</si>
  <si>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</si>
  <si>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</si>
  <si>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</si>
  <si>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</si>
  <si>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</si>
  <si>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</si>
  <si>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</si>
  <si>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</si>
  <si>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</si>
  <si>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</si>
  <si>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</si>
  <si>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</si>
  <si>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</si>
  <si>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</si>
  <si>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</si>
  <si>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</si>
  <si>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</si>
  <si>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</si>
  <si>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</si>
  <si>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</si>
  <si>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</si>
  <si>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</si>
  <si>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</si>
  <si>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</si>
  <si>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</si>
  <si>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</si>
  <si>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</si>
  <si>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</si>
  <si>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</si>
  <si>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</si>
  <si>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</si>
  <si>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</si>
  <si>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</si>
  <si>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</si>
  <si>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</si>
  <si>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</si>
  <si>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</si>
  <si>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</si>
  <si>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</si>
  <si>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</si>
  <si>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</si>
  <si>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</si>
  <si>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</si>
  <si>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</si>
  <si>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</si>
  <si>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</si>
  <si>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</si>
  <si>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</si>
  <si>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</si>
  <si>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</si>
  <si>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</si>
  <si>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</si>
  <si>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</si>
  <si>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</si>
  <si>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</si>
  <si>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</si>
  <si>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</si>
  <si>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</si>
  <si>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</si>
  <si>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</si>
  <si>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</si>
  <si>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</si>
  <si>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</si>
  <si>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</si>
  <si>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</si>
  <si>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</si>
  <si>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</si>
  <si>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</si>
  <si>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</si>
  <si>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</si>
  <si>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</si>
  <si>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</si>
  <si>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</si>
  <si>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</si>
  <si>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</si>
  <si>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</si>
  <si>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</si>
  <si>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</si>
  <si>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</si>
  <si>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</si>
  <si>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</si>
  <si>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</si>
  <si>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</si>
  <si>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</si>
  <si>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</si>
  <si>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</si>
  <si>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</si>
  <si>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</si>
  <si>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</si>
  <si>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</si>
  <si>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</si>
  <si>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</si>
  <si>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</si>
  <si>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</si>
  <si>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</si>
  <si>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</si>
  <si>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</si>
  <si>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</si>
  <si>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</si>
  <si>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</si>
  <si>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</si>
  <si>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</si>
  <si>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</si>
  <si>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</si>
  <si>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</si>
  <si>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</si>
  <si>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</si>
  <si>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</si>
  <si>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</si>
  <si>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</si>
  <si>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</si>
  <si>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</si>
  <si>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</si>
  <si>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</si>
  <si>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</si>
  <si>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</si>
  <si>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</si>
  <si>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</si>
  <si>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</si>
  <si>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</si>
  <si>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</si>
  <si>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</si>
  <si>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</si>
  <si>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</si>
  <si>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</si>
  <si>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</si>
  <si>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</si>
  <si>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</si>
  <si>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</si>
  <si>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</si>
  <si>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</si>
  <si>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</si>
  <si>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</si>
  <si>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</si>
  <si>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</si>
  <si>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</si>
  <si>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</si>
  <si>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</si>
  <si>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</si>
  <si>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</si>
  <si>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</si>
  <si>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</si>
  <si>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</si>
  <si>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</si>
  <si>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</si>
  <si>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</si>
  <si>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</si>
  <si>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</si>
  <si>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</si>
  <si>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</si>
  <si>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</si>
  <si>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</si>
  <si>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</si>
  <si>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</si>
  <si>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</si>
  <si>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</si>
  <si>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</si>
  <si>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</si>
  <si>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</si>
  <si>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</si>
  <si>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</si>
  <si>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</si>
  <si>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</si>
  <si>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</si>
  <si>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</si>
  <si>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</si>
  <si>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</si>
  <si>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</si>
  <si>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</si>
  <si>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</si>
  <si>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</si>
  <si>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</si>
  <si>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</si>
  <si>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</si>
  <si>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</si>
  <si>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</si>
  <si>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</si>
  <si>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</si>
  <si>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</si>
  <si>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</si>
  <si>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</si>
  <si>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</si>
  <si>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</si>
  <si>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</si>
  <si>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</si>
  <si>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</si>
  <si>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</si>
  <si>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</si>
  <si>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</si>
  <si>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</si>
  <si>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</si>
  <si>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</si>
  <si>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</si>
  <si>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</si>
  <si>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</si>
  <si>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</si>
  <si>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</si>
  <si>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</si>
  <si>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</si>
  <si>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</si>
  <si>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</si>
  <si>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</si>
  <si>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</si>
  <si>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</si>
  <si>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</si>
  <si>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</si>
  <si>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</si>
  <si>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</si>
  <si>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</si>
  <si>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</si>
  <si>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</si>
  <si>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</si>
  <si>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</si>
  <si>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</si>
  <si>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</si>
  <si>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</si>
  <si>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</si>
  <si>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</si>
  <si>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</si>
  <si>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</si>
  <si>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</si>
  <si>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</si>
  <si>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</si>
  <si>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</si>
  <si>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</si>
  <si>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</si>
  <si>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</si>
  <si>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</si>
  <si>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</si>
  <si>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</si>
  <si>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</si>
  <si>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</si>
  <si>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</si>
  <si>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</si>
  <si>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</si>
  <si>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</si>
  <si>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</si>
  <si>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</si>
  <si>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</si>
  <si>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</si>
  <si>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</si>
  <si>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</si>
  <si>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</si>
  <si>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</si>
  <si>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</si>
  <si>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</si>
  <si>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</si>
  <si>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</si>
  <si>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</si>
  <si>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</si>
  <si>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</si>
  <si>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</si>
  <si>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</si>
  <si>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</si>
  <si>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</si>
  <si>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</si>
  <si>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</si>
  <si>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</si>
  <si>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</si>
  <si>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</si>
  <si>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</si>
  <si>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</si>
  <si>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</si>
  <si>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</si>
  <si>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</si>
  <si>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</si>
  <si>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</si>
  <si>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</si>
  <si>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</si>
  <si>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</si>
  <si>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</si>
  <si>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</si>
  <si>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</si>
  <si>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</si>
  <si>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</si>
  <si>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</si>
  <si>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</si>
  <si>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</si>
  <si>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</si>
  <si>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</si>
  <si>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</si>
  <si>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</si>
  <si>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</si>
  <si>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</si>
  <si>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</si>
  <si>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</si>
  <si>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</si>
  <si>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</si>
  <si>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</si>
  <si>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</si>
  <si>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</si>
  <si>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</si>
  <si>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</si>
  <si>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</si>
  <si>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</si>
  <si>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</si>
  <si>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</si>
  <si>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</si>
  <si>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</si>
  <si>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</si>
  <si>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</si>
  <si>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</si>
  <si>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</si>
  <si>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</si>
  <si>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</si>
  <si>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</si>
  <si>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</si>
  <si>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</si>
  <si>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</si>
  <si>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</si>
  <si>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</si>
  <si>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</si>
  <si>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</si>
  <si>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</si>
  <si>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</si>
  <si>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</si>
  <si>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</si>
  <si>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</si>
  <si>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</si>
  <si>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</si>
  <si>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</si>
  <si>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</si>
  <si>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</si>
  <si>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</si>
  <si>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</si>
  <si>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</si>
  <si>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</si>
  <si>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</si>
  <si>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</si>
  <si>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</si>
  <si>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</si>
  <si>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</si>
  <si>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</si>
  <si>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</si>
  <si>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</si>
  <si>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</si>
  <si>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</si>
  <si>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</si>
  <si>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</si>
  <si>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</si>
  <si>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</si>
  <si>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</si>
  <si>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</si>
  <si>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</si>
  <si>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</si>
  <si>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</si>
  <si>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</si>
  <si>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</si>
  <si>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</si>
  <si>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</si>
  <si>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</si>
  <si>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</si>
  <si>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</si>
  <si>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</si>
  <si>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</si>
  <si>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</si>
  <si>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</si>
  <si>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</si>
  <si>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</si>
  <si>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</si>
  <si>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</si>
  <si>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</si>
  <si>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</si>
  <si>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</si>
  <si>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</si>
  <si>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</si>
  <si>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</si>
  <si>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</si>
  <si>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</si>
  <si>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</si>
  <si>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</si>
  <si>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</si>
  <si>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</si>
  <si>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</si>
  <si>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</si>
  <si>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</si>
  <si>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</si>
  <si>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</si>
  <si>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</si>
  <si>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</si>
  <si>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</si>
  <si>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</si>
  <si>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</si>
  <si>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</si>
  <si>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</si>
  <si>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</si>
  <si>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</si>
  <si>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</si>
  <si>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</si>
  <si>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</si>
  <si>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</si>
  <si>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</si>
  <si>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</si>
  <si>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</si>
  <si>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</si>
  <si>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</si>
  <si>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</si>
  <si>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</si>
  <si>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</si>
  <si>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</si>
  <si>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</si>
  <si>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</si>
  <si>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</si>
  <si>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</si>
  <si>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</si>
  <si>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</si>
  <si>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</si>
  <si>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</si>
  <si>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</si>
  <si>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</si>
  <si>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</si>
  <si>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</si>
  <si>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</si>
  <si>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</si>
  <si>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</si>
  <si>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</si>
  <si>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</si>
  <si>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</si>
  <si>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</si>
  <si>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</si>
  <si>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</si>
  <si>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</si>
  <si>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</si>
  <si>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</si>
  <si>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</si>
  <si>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</si>
  <si>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</si>
  <si>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</si>
  <si>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</si>
  <si>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</si>
  <si>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</si>
  <si>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</si>
  <si>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</si>
  <si>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</si>
  <si>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</si>
  <si>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</si>
  <si>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</si>
  <si>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</si>
  <si>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</si>
  <si>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</si>
  <si>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</si>
  <si>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</si>
  <si>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</si>
  <si>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</si>
  <si>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</si>
  <si>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</si>
  <si>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</si>
  <si>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</si>
  <si>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</si>
  <si>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</si>
  <si>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</si>
  <si>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</si>
  <si>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</si>
  <si>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</si>
  <si>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</si>
  <si>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</si>
  <si>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</si>
  <si>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</si>
  <si>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</si>
  <si>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</si>
  <si>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</si>
  <si>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</si>
  <si>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</si>
  <si>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</si>
  <si>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</si>
  <si>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</si>
  <si>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</si>
  <si>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</si>
  <si>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</si>
  <si>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</si>
  <si>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</si>
  <si>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</si>
  <si>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</si>
  <si>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</si>
  <si>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</si>
  <si>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</si>
  <si>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</si>
  <si>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</si>
  <si>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</si>
  <si>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</si>
  <si>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</si>
  <si>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</si>
  <si>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</si>
  <si>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</si>
  <si>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</si>
  <si>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</si>
  <si>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</si>
  <si>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</si>
  <si>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</si>
  <si>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</si>
  <si>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</si>
  <si>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</si>
  <si>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</si>
  <si>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</si>
  <si>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</si>
  <si>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</si>
  <si>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</si>
  <si>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</si>
  <si>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</si>
  <si>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</si>
  <si>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</si>
  <si>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</si>
  <si>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</si>
  <si>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</si>
  <si>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</si>
  <si>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</si>
  <si>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</si>
  <si>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</si>
  <si>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</si>
  <si>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</si>
  <si>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</si>
  <si>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</si>
  <si>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</si>
  <si>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</si>
  <si>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</si>
  <si>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</si>
  <si>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</si>
  <si>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</si>
  <si>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</si>
  <si>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</si>
  <si>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</si>
  <si>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</si>
  <si>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</si>
  <si>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</si>
  <si>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</si>
  <si>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</si>
  <si>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</si>
  <si>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</si>
  <si>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</si>
  <si>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</si>
  <si>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</si>
  <si>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</si>
  <si>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</si>
  <si>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</si>
  <si>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</si>
  <si>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</si>
  <si>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</si>
  <si>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</si>
  <si>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</si>
  <si>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</si>
  <si>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</si>
  <si>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</si>
  <si>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</si>
  <si>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</si>
  <si>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</si>
  <si>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</si>
  <si>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</si>
  <si>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</si>
  <si>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</si>
  <si>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</si>
  <si>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</si>
  <si>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</si>
  <si>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</si>
  <si>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</si>
  <si>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</si>
  <si>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</si>
  <si>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</si>
  <si>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</si>
  <si>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</si>
  <si>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</si>
  <si>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</si>
  <si>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</si>
  <si>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</si>
  <si>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</si>
  <si>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</si>
  <si>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</si>
  <si>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</si>
  <si>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</si>
  <si>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</si>
  <si>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</si>
  <si>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</si>
  <si>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</si>
  <si>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</si>
  <si>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</si>
  <si>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</si>
  <si>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</si>
  <si>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</si>
  <si>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</si>
  <si>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</si>
  <si>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</si>
  <si>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</si>
  <si>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</si>
  <si>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</si>
  <si>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</si>
  <si>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</si>
  <si>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</si>
  <si>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</si>
  <si>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</si>
  <si>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</si>
  <si>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</si>
  <si>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</si>
  <si>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</si>
  <si>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</si>
  <si>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</si>
  <si>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</si>
  <si>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</si>
  <si>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</si>
  <si>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</si>
  <si>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</si>
  <si>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</si>
  <si>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</si>
  <si>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</si>
  <si>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</si>
  <si>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</si>
  <si>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</si>
  <si>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</si>
  <si>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</si>
  <si>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</si>
  <si>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</si>
  <si>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</si>
  <si>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</si>
  <si>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</si>
  <si>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</si>
  <si>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</si>
  <si>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</si>
  <si>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</si>
  <si>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</si>
  <si>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</si>
  <si>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</si>
  <si>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</si>
  <si>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</si>
  <si>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</si>
  <si>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</si>
  <si>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</si>
  <si>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</si>
  <si>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</si>
  <si>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</si>
  <si>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</si>
  <si>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</si>
  <si>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</si>
  <si>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</si>
  <si>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</si>
  <si>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</si>
  <si>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</si>
  <si>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</si>
  <si>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</si>
  <si>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</si>
  <si>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</si>
  <si>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</si>
  <si>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</si>
  <si>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</si>
  <si>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</si>
  <si>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</si>
  <si>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</si>
  <si>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</si>
  <si>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</si>
  <si>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</si>
  <si>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</si>
  <si>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</si>
  <si>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</si>
  <si>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</si>
  <si>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</si>
  <si>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</si>
  <si>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</si>
  <si>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</si>
  <si>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</si>
  <si>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</si>
  <si>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</si>
  <si>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</si>
  <si>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</si>
  <si>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</si>
  <si>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</si>
  <si>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</si>
  <si>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</si>
  <si>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</si>
  <si>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</si>
  <si>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</si>
  <si>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</si>
  <si>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</si>
  <si>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</si>
  <si>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</si>
  <si>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</si>
  <si>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</si>
  <si>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</si>
  <si>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</si>
  <si>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</si>
  <si>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</si>
  <si>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</si>
  <si>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</si>
  <si>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</si>
  <si>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</si>
  <si>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</si>
  <si>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</si>
  <si>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</si>
  <si>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</si>
  <si>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</si>
  <si>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</si>
  <si>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</si>
  <si>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</si>
  <si>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</si>
  <si>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</si>
  <si>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</si>
  <si>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</si>
  <si>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</si>
  <si>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</si>
  <si>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</si>
  <si>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</si>
  <si>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</si>
  <si>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</si>
  <si>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</si>
  <si>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</si>
  <si>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</si>
  <si>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</si>
  <si>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</si>
  <si>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</si>
  <si>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</si>
  <si>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</si>
  <si>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</si>
  <si>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</si>
  <si>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</si>
  <si>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</si>
  <si>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</si>
  <si>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</si>
  <si>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</si>
  <si>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</si>
  <si>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</si>
  <si>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</si>
  <si>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</si>
  <si>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</si>
  <si>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</si>
  <si>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</si>
  <si>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</si>
  <si>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</si>
  <si>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</si>
  <si>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</si>
  <si>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</si>
  <si>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</si>
  <si>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</si>
  <si>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</si>
  <si>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</si>
  <si>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</si>
  <si>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</si>
  <si>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</si>
  <si>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</si>
  <si>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</si>
  <si>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</si>
  <si>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</si>
  <si>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</si>
  <si>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</si>
  <si>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</si>
  <si>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</si>
  <si>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</si>
  <si>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</si>
  <si>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</si>
  <si>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</si>
  <si>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</si>
  <si>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</si>
  <si>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</si>
  <si>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</si>
  <si>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</si>
  <si>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</si>
  <si>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</si>
  <si>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</si>
  <si>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</si>
  <si>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</si>
  <si>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</si>
  <si>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</si>
  <si>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</si>
  <si>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</si>
  <si>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</si>
  <si>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</si>
  <si>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</si>
  <si>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</si>
  <si>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</si>
  <si>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</si>
  <si>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</si>
  <si>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</si>
  <si>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</si>
  <si>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</si>
  <si>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</si>
  <si>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</si>
  <si>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</si>
  <si>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</si>
  <si>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</si>
  <si>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</si>
  <si>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</si>
  <si>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</si>
  <si>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</si>
  <si>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</si>
  <si>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</si>
  <si>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</si>
  <si>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</si>
  <si>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</si>
  <si>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</si>
  <si>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</si>
  <si>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</si>
  <si>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</si>
  <si>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</si>
  <si>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</si>
  <si>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</si>
  <si>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</si>
  <si>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</si>
  <si>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</si>
  <si>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</si>
  <si>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</si>
  <si>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</si>
  <si>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</si>
  <si>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</si>
  <si>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</si>
  <si>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</si>
  <si>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</si>
  <si>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</si>
  <si>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</si>
  <si>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</si>
  <si>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</si>
  <si>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</si>
  <si>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</si>
  <si>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</si>
  <si>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</si>
  <si>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</si>
  <si>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</si>
  <si>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</si>
  <si>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</si>
  <si>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</si>
  <si>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</si>
  <si>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</si>
  <si>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</si>
  <si>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</si>
  <si>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</si>
  <si>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</si>
  <si>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</si>
  <si>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</si>
  <si>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</si>
  <si>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</si>
  <si>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</si>
  <si>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</si>
  <si>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</si>
  <si>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</si>
  <si>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</si>
  <si>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</si>
  <si>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</si>
  <si>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</si>
  <si>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</si>
  <si>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</si>
  <si>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</si>
  <si>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</si>
  <si>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</si>
  <si>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</si>
  <si>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</si>
  <si>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</si>
  <si>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</si>
  <si>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</si>
  <si>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</si>
  <si>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</si>
  <si>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</si>
  <si>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</si>
  <si>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</si>
  <si>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</si>
  <si>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</si>
  <si>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</si>
  <si>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</si>
  <si>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</si>
  <si>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</si>
  <si>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</si>
  <si>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</si>
  <si>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</si>
  <si>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</si>
  <si>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</si>
  <si>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</si>
  <si>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</si>
  <si>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</si>
  <si>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</si>
  <si>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</si>
  <si>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</si>
  <si>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</si>
  <si>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</si>
  <si>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</si>
  <si>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</si>
  <si>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</si>
  <si>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</si>
  <si>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</si>
  <si>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</si>
  <si>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</si>
  <si>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</si>
  <si>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</si>
  <si>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</si>
  <si>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</si>
  <si>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</si>
  <si>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</si>
  <si>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</si>
  <si>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</si>
  <si>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</si>
  <si>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</si>
  <si>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</si>
  <si>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</si>
  <si>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</si>
  <si>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</si>
  <si>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</si>
  <si>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</si>
  <si>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</si>
  <si>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</si>
  <si>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</si>
  <si>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</si>
  <si>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</si>
  <si>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</si>
  <si>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</si>
  <si>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</si>
  <si>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</si>
  <si>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</si>
  <si>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</si>
  <si>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</si>
  <si>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</si>
  <si>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</si>
  <si>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</si>
  <si>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</si>
  <si>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</si>
  <si>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</si>
  <si>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</si>
  <si>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</si>
  <si>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</si>
  <si>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</si>
  <si>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</si>
  <si>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</si>
  <si>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</si>
  <si>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</si>
  <si>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</si>
  <si>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</si>
  <si>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</si>
  <si>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</si>
  <si>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</si>
  <si>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</si>
  <si>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</si>
  <si>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</si>
  <si>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</si>
  <si>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</si>
  <si>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</si>
  <si>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</si>
  <si>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</si>
  <si>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</si>
  <si>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</si>
  <si>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</si>
  <si>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</si>
  <si>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</si>
  <si>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</si>
  <si>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</si>
  <si>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</si>
  <si>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</si>
  <si>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</si>
  <si>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</si>
  <si>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</si>
  <si>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</si>
  <si>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</si>
  <si>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</si>
  <si>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</si>
  <si>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</si>
  <si>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</si>
  <si>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</si>
  <si>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</si>
  <si>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</si>
  <si>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</si>
  <si>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</si>
  <si>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</si>
  <si>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</si>
  <si>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</si>
  <si>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</si>
  <si>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</si>
  <si>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</si>
  <si>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</si>
  <si>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</si>
  <si>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</si>
  <si>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</si>
  <si>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</si>
  <si>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</si>
  <si>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</si>
  <si>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</si>
  <si>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</si>
  <si>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</si>
  <si>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</si>
  <si>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</si>
  <si>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</si>
  <si>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</si>
  <si>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</si>
  <si>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</si>
  <si>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</si>
  <si>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</si>
  <si>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</si>
  <si>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</si>
  <si>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</si>
  <si>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</si>
  <si>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</si>
  <si>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</si>
  <si>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</si>
  <si>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</si>
  <si>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</si>
  <si>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</si>
  <si>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</si>
  <si>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</si>
  <si>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</si>
  <si>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</si>
  <si>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</si>
  <si>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</si>
  <si>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</si>
  <si>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</si>
  <si>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</si>
  <si>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</si>
  <si>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</si>
  <si>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</si>
  <si>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</si>
  <si>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</si>
  <si>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</si>
  <si>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</si>
  <si>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</si>
  <si>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</si>
  <si>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</si>
  <si>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</si>
  <si>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</si>
  <si>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</si>
  <si>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</si>
  <si>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</si>
  <si>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</si>
  <si>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</si>
  <si>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</si>
  <si>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</si>
  <si>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</si>
  <si>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</si>
  <si>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</si>
  <si>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</si>
  <si>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</si>
  <si>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</si>
  <si>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</si>
  <si>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</si>
  <si>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</si>
  <si>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</si>
  <si>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</si>
  <si>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</si>
  <si>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</si>
  <si>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</si>
  <si>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</si>
  <si>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</si>
  <si>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</si>
  <si>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</si>
  <si>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</si>
  <si>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</si>
  <si>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</si>
  <si>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</si>
  <si>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</si>
  <si>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</si>
  <si>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</si>
  <si>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</si>
  <si>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</si>
  <si>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</si>
  <si>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</si>
  <si>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</si>
  <si>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</si>
  <si>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</si>
  <si>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</si>
  <si>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</si>
  <si>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</si>
  <si>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</si>
  <si>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</si>
  <si>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</si>
  <si>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</si>
  <si>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</si>
  <si>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</si>
  <si>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</si>
  <si>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</si>
  <si>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</si>
  <si>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</si>
  <si>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</si>
  <si>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</si>
  <si>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</si>
  <si>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</si>
  <si>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</si>
  <si>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</si>
  <si>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</si>
  <si>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</si>
  <si>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</si>
  <si>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</si>
  <si>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</si>
  <si>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</si>
  <si>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</si>
  <si>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</si>
  <si>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</si>
  <si>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</si>
  <si>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</si>
  <si>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</si>
  <si>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</si>
  <si>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</si>
  <si>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</si>
  <si>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</si>
  <si>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</si>
  <si>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</si>
  <si>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</si>
  <si>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</si>
  <si>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</si>
  <si>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</si>
  <si>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</si>
  <si>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</si>
  <si>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</si>
  <si>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</si>
  <si>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</si>
  <si>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</si>
  <si>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</si>
  <si>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</si>
  <si>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</si>
  <si>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</si>
  <si>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</si>
  <si>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</si>
  <si>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</si>
  <si>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</si>
  <si>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</si>
  <si>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</si>
  <si>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</si>
  <si>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</si>
  <si>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</si>
  <si>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</si>
  <si>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</si>
  <si>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</si>
  <si>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</si>
  <si>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</si>
  <si>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</si>
  <si>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</si>
  <si>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</si>
  <si>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</si>
  <si>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</si>
  <si>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</si>
  <si>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</si>
  <si>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</si>
  <si>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</si>
  <si>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</si>
  <si>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</si>
  <si>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</si>
  <si>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</si>
  <si>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</si>
  <si>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</si>
  <si>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</si>
  <si>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</si>
  <si>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</si>
  <si>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</si>
  <si>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</si>
  <si>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</si>
  <si>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</si>
  <si>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</si>
  <si>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</si>
  <si>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</si>
  <si>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</si>
  <si>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</si>
  <si>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</si>
  <si>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</si>
  <si>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</si>
  <si>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</si>
  <si>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</si>
  <si>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</si>
  <si>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</si>
  <si>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</si>
  <si>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</si>
  <si>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</si>
  <si>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</si>
  <si>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</si>
  <si>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</si>
  <si>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</si>
  <si>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</si>
  <si>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</si>
  <si>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</si>
  <si>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</si>
  <si>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</si>
  <si>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</si>
  <si>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</si>
  <si>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</si>
  <si>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</si>
  <si>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</si>
  <si>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</si>
  <si>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</si>
  <si>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</si>
  <si>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</si>
  <si>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</si>
  <si>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</si>
  <si>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</si>
  <si>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</si>
  <si>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</si>
  <si>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</si>
  <si>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</si>
  <si>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</si>
  <si>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</si>
  <si>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</si>
  <si>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</si>
  <si>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</si>
  <si>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</si>
  <si>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</si>
  <si>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</si>
  <si>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</si>
  <si>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</si>
  <si>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</si>
  <si>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</si>
  <si>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</si>
  <si>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</si>
  <si>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</si>
  <si>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</si>
  <si>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</si>
  <si>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</si>
  <si>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</si>
  <si>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</si>
  <si>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</si>
  <si>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</si>
  <si>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</si>
  <si>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</si>
  <si>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</si>
  <si>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</si>
  <si>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</si>
  <si>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</si>
  <si>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</si>
  <si>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</si>
  <si>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</si>
  <si>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</si>
  <si>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</si>
  <si>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</si>
  <si>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</si>
  <si>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</si>
  <si>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</si>
  <si>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</si>
  <si>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</si>
  <si>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</si>
  <si>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</si>
  <si>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</si>
  <si>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</si>
  <si>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</si>
  <si>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</si>
  <si>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</si>
  <si>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</si>
  <si>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</si>
  <si>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</si>
  <si>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</si>
  <si>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</si>
  <si>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</si>
  <si>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</si>
  <si>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</si>
  <si>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</si>
  <si>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</si>
  <si>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</si>
  <si>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</si>
  <si>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</si>
  <si>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</si>
  <si>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</si>
  <si>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</si>
  <si>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</si>
  <si>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</si>
  <si>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</si>
  <si>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</si>
  <si>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</si>
  <si>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</si>
  <si>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</si>
  <si>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</si>
  <si>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</si>
  <si>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</si>
  <si>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</si>
  <si>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</si>
  <si>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</si>
  <si>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</si>
  <si>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</si>
  <si>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</si>
  <si>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</si>
  <si>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</si>
  <si>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</si>
  <si>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</si>
  <si>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</si>
  <si>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</si>
  <si>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</si>
  <si>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</si>
  <si>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</si>
  <si>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</si>
  <si>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</si>
  <si>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</si>
  <si>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</si>
  <si>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</si>
  <si>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</si>
  <si>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</si>
  <si>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</si>
  <si>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</si>
  <si>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</si>
  <si>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</si>
  <si>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</si>
  <si>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</si>
  <si>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</si>
  <si>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</si>
  <si>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</si>
  <si>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</si>
  <si>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</si>
  <si>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</si>
  <si>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</si>
  <si>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</si>
  <si>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</si>
  <si>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</si>
  <si>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</si>
  <si>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</si>
  <si>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</si>
  <si>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</si>
  <si>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</si>
  <si>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</si>
  <si>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</si>
  <si>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</si>
  <si>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</si>
  <si>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</si>
  <si>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</si>
  <si>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</si>
  <si>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</si>
  <si>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</si>
  <si>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</si>
  <si>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</si>
  <si>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</si>
  <si>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</si>
  <si>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</si>
  <si>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</si>
  <si>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</si>
  <si>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</si>
  <si>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</si>
  <si>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</si>
  <si>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</si>
  <si>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</si>
  <si>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</si>
  <si>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</si>
  <si>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</si>
  <si>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</si>
  <si>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</si>
  <si>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</si>
  <si>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</si>
  <si>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</si>
  <si>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</si>
  <si>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</si>
  <si>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</si>
  <si>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</si>
  <si>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</si>
  <si>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</si>
  <si>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</si>
  <si>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</si>
  <si>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</si>
  <si>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</si>
  <si>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</si>
  <si>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</si>
  <si>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</si>
  <si>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</si>
  <si>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</si>
  <si>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</si>
  <si>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</si>
  <si>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</si>
  <si>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</si>
  <si>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</si>
  <si>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</si>
  <si>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</si>
  <si>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</si>
  <si>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</si>
  <si>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</si>
  <si>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</si>
  <si>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</si>
  <si>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</si>
  <si>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</si>
  <si>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</si>
  <si>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</si>
  <si>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</si>
  <si>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</si>
  <si>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</si>
  <si>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</si>
  <si>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</si>
  <si>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</si>
  <si>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</si>
  <si>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</si>
  <si>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</si>
  <si>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</si>
  <si>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</si>
  <si>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</si>
  <si>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</si>
  <si>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</si>
  <si>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</si>
  <si>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</si>
  <si>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</si>
  <si>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</si>
  <si>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</si>
  <si>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</si>
  <si>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</si>
  <si>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</si>
  <si>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</si>
  <si>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</si>
  <si>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</si>
  <si>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</si>
  <si>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</si>
  <si>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</si>
  <si>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</si>
  <si>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</si>
  <si>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</si>
  <si>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</si>
  <si>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</si>
  <si>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</si>
  <si>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</si>
  <si>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</si>
  <si>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</si>
  <si>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</si>
  <si>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</si>
  <si>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</si>
  <si>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</si>
  <si>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</si>
  <si>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</si>
  <si>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</si>
  <si>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</si>
  <si>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</si>
  <si>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</si>
  <si>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</si>
  <si>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</si>
  <si>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</si>
  <si>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</si>
  <si>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</si>
  <si>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</si>
  <si>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</si>
  <si>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</si>
  <si>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</si>
  <si>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</si>
  <si>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</si>
  <si>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</si>
  <si>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</si>
  <si>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</si>
  <si>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</si>
  <si>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</si>
  <si>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</si>
  <si>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</si>
  <si>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</si>
  <si>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</si>
  <si>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</si>
  <si>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</si>
  <si>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</si>
  <si>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</si>
  <si>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</si>
  <si>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</si>
  <si>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</si>
  <si>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</si>
  <si>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</si>
  <si>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</si>
  <si>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</si>
  <si>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</si>
  <si>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</si>
  <si>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</si>
  <si>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</si>
  <si>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</si>
  <si>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</si>
  <si>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</si>
  <si>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</si>
  <si>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</si>
  <si>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</si>
  <si>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</si>
  <si>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</si>
  <si>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</si>
  <si>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</si>
  <si>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</si>
  <si>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</si>
  <si>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</si>
  <si>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</si>
  <si>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</si>
  <si>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</si>
  <si>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</si>
  <si>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</si>
  <si>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</si>
  <si>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</si>
  <si>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</si>
  <si>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</si>
  <si>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</si>
  <si>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</si>
  <si>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</si>
  <si>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</si>
  <si>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</si>
  <si>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</si>
  <si>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</si>
  <si>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</si>
  <si>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</si>
  <si>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</si>
  <si>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</si>
  <si>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</si>
  <si>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</si>
  <si>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</si>
  <si>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</si>
  <si>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</si>
  <si>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</si>
  <si>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</si>
  <si>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</si>
  <si>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</si>
  <si>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</si>
  <si>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</si>
  <si>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</si>
  <si>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</si>
  <si>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</si>
  <si>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</si>
  <si>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</si>
  <si>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</si>
  <si>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</si>
  <si>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</si>
  <si>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</si>
  <si>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</si>
  <si>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</si>
  <si>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</si>
  <si>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</si>
  <si>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</si>
  <si>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</si>
  <si>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</si>
  <si>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</si>
  <si>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</si>
  <si>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</si>
  <si>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</si>
  <si>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</si>
  <si>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</si>
  <si>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</si>
  <si>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</si>
  <si>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</si>
  <si>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</si>
  <si>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</si>
  <si>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</si>
  <si>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</si>
  <si>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</si>
  <si>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</si>
  <si>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</si>
  <si>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</si>
  <si>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</si>
  <si>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</si>
  <si>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</si>
  <si>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</si>
  <si>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</si>
  <si>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</si>
  <si>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</si>
  <si>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</si>
  <si>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</si>
  <si>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</si>
  <si>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</si>
  <si>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</si>
  <si>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</si>
  <si>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</si>
  <si>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</si>
  <si>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</si>
  <si>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</si>
  <si>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</si>
  <si>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</si>
  <si>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</si>
  <si>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</si>
  <si>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</si>
  <si>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</si>
  <si>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</si>
  <si>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</si>
  <si>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</si>
  <si>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</si>
  <si>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</si>
  <si>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</si>
  <si>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</si>
  <si>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</si>
  <si>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</si>
  <si>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</si>
  <si>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</si>
  <si>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</si>
  <si>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</si>
  <si>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</si>
  <si>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</si>
  <si>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</si>
  <si>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</si>
  <si>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</si>
  <si>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</si>
  <si>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</si>
  <si>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</si>
  <si>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</si>
  <si>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</si>
  <si>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</si>
  <si>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</si>
  <si>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</si>
  <si>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</si>
  <si>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</si>
  <si>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</si>
  <si>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</si>
  <si>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</si>
  <si>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</si>
  <si>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</si>
  <si>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</si>
  <si>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</si>
  <si>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</si>
  <si>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</si>
  <si>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</si>
  <si>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</si>
  <si>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</si>
  <si>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</si>
  <si>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</si>
  <si>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</si>
  <si>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</si>
  <si>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</si>
  <si>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</si>
  <si>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</si>
  <si>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</si>
  <si>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</si>
  <si>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</si>
  <si>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</si>
  <si>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</si>
  <si>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</si>
  <si>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</si>
  <si>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</si>
  <si>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</si>
  <si>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</si>
  <si>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</si>
  <si>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</si>
  <si>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</si>
  <si>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</si>
  <si>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</si>
  <si>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</si>
  <si>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</si>
  <si>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</si>
  <si>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</si>
  <si>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</si>
  <si>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</si>
  <si>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</si>
  <si>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</si>
  <si>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</si>
  <si>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</si>
  <si>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</si>
  <si>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</si>
  <si>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</si>
  <si>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</si>
  <si>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</si>
  <si>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</si>
  <si>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</si>
  <si>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</si>
  <si>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</si>
  <si>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</si>
  <si>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</si>
  <si>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</si>
  <si>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</si>
  <si>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</si>
  <si>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</si>
  <si>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</si>
  <si>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</si>
  <si>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</si>
  <si>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</si>
  <si>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</si>
  <si>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</si>
  <si>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</si>
  <si>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</si>
  <si>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</si>
  <si>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</si>
  <si>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</si>
  <si>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</si>
  <si>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</si>
  <si>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</si>
  <si>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</si>
  <si>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</si>
  <si>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</si>
  <si>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</si>
  <si>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</si>
  <si>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</si>
  <si>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</si>
  <si>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</si>
  <si>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</si>
  <si>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</si>
  <si>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</si>
  <si>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</si>
  <si>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</si>
  <si>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</si>
  <si>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</si>
  <si>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</si>
  <si>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</si>
  <si>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</si>
  <si>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</si>
  <si>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</si>
  <si>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</si>
  <si>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</si>
  <si>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</si>
  <si>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</si>
  <si>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</si>
  <si>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</si>
  <si>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</si>
  <si>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</si>
  <si>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</si>
  <si>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</si>
  <si>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</si>
  <si>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</si>
  <si>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</si>
  <si>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</si>
  <si>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</si>
  <si>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</si>
  <si>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</si>
  <si>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</si>
  <si>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</si>
  <si>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</si>
  <si>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</si>
  <si>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</si>
  <si>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</si>
  <si>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</si>
  <si>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</si>
  <si>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</si>
  <si>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</si>
  <si>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</si>
  <si>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</si>
  <si>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</si>
  <si>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</si>
  <si>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</si>
  <si>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</si>
  <si>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</si>
  <si>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</si>
  <si>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</si>
  <si>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</si>
  <si>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</si>
  <si>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</si>
  <si>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</si>
  <si>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</si>
  <si>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</si>
  <si>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</si>
  <si>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</si>
  <si>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</si>
  <si>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</si>
  <si>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</si>
  <si>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</si>
  <si>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</si>
  <si>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</si>
  <si>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</si>
  <si>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</si>
  <si>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</si>
  <si>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</si>
  <si>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</si>
  <si>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</si>
  <si>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</si>
  <si>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</si>
  <si>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</si>
  <si>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</si>
  <si>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</si>
  <si>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</si>
  <si>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</si>
  <si>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</si>
  <si>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</si>
  <si>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</si>
  <si>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</si>
  <si>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</si>
  <si>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</si>
  <si>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</si>
  <si>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</si>
  <si>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</si>
  <si>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</si>
  <si>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</si>
  <si>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</si>
  <si>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</si>
  <si>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</si>
  <si>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</si>
  <si>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</si>
  <si>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</si>
  <si>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</si>
  <si>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</si>
  <si>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</si>
  <si>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</si>
  <si>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</si>
  <si>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</si>
  <si>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</si>
  <si>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</si>
  <si>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</si>
  <si>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</si>
  <si>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</si>
  <si>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</si>
  <si>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</si>
  <si>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</si>
  <si>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</si>
  <si>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</si>
  <si>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</si>
  <si>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</si>
  <si>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</si>
  <si>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</si>
  <si>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</si>
  <si>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</si>
  <si>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</si>
  <si>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</si>
  <si>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</si>
  <si>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</si>
  <si>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</si>
  <si>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</si>
  <si>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</si>
  <si>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</si>
  <si>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</si>
  <si>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</si>
  <si>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</si>
  <si>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</si>
  <si>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</si>
  <si>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</si>
  <si>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</si>
  <si>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</si>
  <si>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</si>
  <si>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</si>
  <si>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</si>
  <si>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</si>
  <si>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</si>
  <si>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</si>
  <si>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</si>
  <si>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</si>
  <si>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</si>
  <si>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</si>
  <si>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</si>
  <si>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</si>
  <si>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</si>
  <si>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</si>
  <si>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</si>
  <si>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</si>
  <si>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</si>
  <si>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</si>
  <si>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</si>
  <si>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</si>
  <si>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</si>
  <si>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</si>
  <si>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</si>
  <si>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</si>
  <si>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</si>
  <si>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</si>
  <si>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</si>
  <si>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</si>
  <si>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</si>
  <si>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</si>
  <si>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</si>
  <si>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</si>
  <si>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</si>
  <si>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</si>
  <si>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</si>
  <si>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</si>
  <si>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</si>
  <si>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</si>
  <si>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</si>
  <si>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</si>
  <si>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</si>
  <si>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</si>
  <si>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</si>
  <si>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</si>
  <si>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</si>
  <si>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</si>
  <si>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</si>
  <si>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</si>
  <si>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</si>
  <si>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</si>
  <si>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</si>
  <si>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</si>
  <si>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</si>
  <si>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</si>
  <si>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</si>
  <si>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</si>
  <si>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</si>
  <si>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</si>
  <si>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</si>
  <si>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</si>
  <si>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</si>
  <si>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</si>
  <si>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</si>
  <si>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</si>
  <si>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</si>
  <si>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</si>
  <si>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</si>
  <si>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</si>
  <si>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</si>
  <si>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</si>
  <si>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</si>
  <si>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</si>
  <si>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</si>
  <si>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</si>
  <si>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</si>
  <si>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</si>
  <si>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</si>
  <si>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</si>
  <si>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</si>
  <si>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</si>
  <si>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</si>
  <si>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</si>
  <si>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</si>
  <si>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</si>
  <si>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</si>
  <si>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</si>
  <si>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</si>
  <si>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</si>
  <si>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</si>
  <si>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</si>
  <si>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</si>
  <si>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</si>
  <si>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</si>
  <si>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</si>
  <si>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</si>
  <si>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</si>
  <si>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</si>
  <si>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</si>
  <si>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</si>
  <si>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</si>
  <si>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</si>
  <si>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</si>
  <si>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</si>
  <si>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</si>
  <si>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</si>
  <si>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</si>
  <si>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</si>
  <si>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</si>
  <si>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</si>
  <si>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</si>
  <si>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</si>
  <si>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</si>
  <si>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</si>
  <si>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</si>
  <si>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</si>
  <si>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</si>
  <si>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</si>
  <si>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</si>
  <si>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</si>
  <si>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</si>
  <si>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</si>
  <si>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</si>
  <si>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</si>
  <si>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</si>
  <si>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</si>
  <si>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</si>
  <si>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</si>
  <si>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</si>
  <si>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</si>
  <si>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</si>
  <si>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</si>
  <si>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</si>
  <si>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</si>
  <si>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</si>
  <si>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</si>
  <si>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</si>
  <si>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</si>
  <si>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</si>
  <si>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</si>
  <si>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</si>
  <si>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</si>
  <si>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</si>
  <si>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</si>
  <si>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</si>
  <si>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</si>
  <si>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</si>
  <si>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</si>
  <si>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</si>
  <si>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</si>
  <si>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</si>
  <si>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</si>
  <si>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</si>
  <si>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</si>
  <si>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</si>
  <si>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</si>
  <si>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</si>
  <si>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</si>
  <si>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</si>
  <si>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</si>
  <si>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</si>
  <si>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</si>
  <si>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</si>
  <si>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</si>
  <si>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</si>
  <si>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</si>
  <si>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</si>
  <si>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</si>
  <si>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</si>
  <si>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</si>
  <si>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</si>
  <si>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</si>
  <si>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</si>
  <si>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</si>
  <si>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</si>
  <si>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</si>
  <si>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</si>
  <si>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</si>
  <si>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</si>
  <si>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</si>
  <si>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</si>
  <si>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</si>
  <si>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</si>
  <si>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</si>
  <si>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</si>
  <si>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</si>
  <si>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</si>
  <si>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</si>
  <si>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</si>
  <si>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</si>
  <si>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</si>
  <si>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</si>
  <si>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</si>
  <si>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</si>
  <si>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</si>
  <si>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</si>
  <si>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</si>
  <si>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</si>
  <si>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</si>
  <si>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</si>
  <si>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</si>
  <si>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</si>
  <si>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</si>
  <si>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</si>
  <si>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</si>
  <si>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</si>
  <si>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</si>
  <si>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</si>
  <si>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</si>
  <si>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</si>
  <si>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</si>
  <si>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</si>
  <si>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</si>
  <si>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</si>
  <si>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</si>
  <si>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</si>
  <si>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</si>
  <si>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</si>
  <si>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</si>
  <si>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</si>
  <si>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</si>
  <si>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</si>
  <si>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</si>
  <si>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</si>
  <si>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</si>
  <si>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</si>
  <si>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</si>
  <si>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</si>
  <si>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</si>
  <si>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</si>
  <si>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</si>
  <si>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</si>
  <si>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</si>
  <si>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</si>
  <si>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</si>
  <si>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</si>
  <si>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</si>
  <si>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</si>
  <si>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</si>
  <si>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</si>
  <si>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</si>
  <si>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</si>
  <si>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</si>
  <si>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</si>
  <si>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</si>
  <si>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</si>
  <si>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</si>
  <si>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</si>
  <si>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</si>
  <si>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</si>
  <si>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</si>
  <si>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</si>
  <si>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</si>
  <si>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</si>
  <si>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</si>
  <si>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</si>
  <si>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</si>
  <si>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</si>
  <si>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</si>
  <si>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</si>
  <si>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</si>
  <si>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</si>
  <si>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</si>
  <si>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</si>
  <si>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</si>
  <si>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</si>
  <si>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</si>
  <si>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</si>
  <si>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</si>
  <si>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</si>
  <si>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</si>
  <si>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</si>
  <si>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</si>
  <si>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</si>
  <si>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</si>
  <si>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</si>
  <si>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</si>
  <si>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</si>
  <si>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</si>
  <si>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</si>
  <si>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</si>
  <si>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</si>
  <si>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</si>
  <si>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</si>
  <si>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</si>
  <si>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</si>
  <si>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</si>
  <si>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</si>
  <si>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</si>
  <si>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</si>
  <si>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</si>
  <si>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</si>
  <si>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</si>
  <si>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</si>
  <si>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</si>
  <si>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</si>
  <si>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</si>
  <si>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</si>
  <si>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</si>
  <si>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</si>
  <si>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</si>
  <si>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</si>
  <si>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</si>
  <si>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</si>
  <si>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</si>
  <si>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</si>
  <si>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</si>
  <si>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</si>
  <si>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</si>
  <si>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</si>
  <si>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</si>
  <si>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</si>
  <si>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</si>
  <si>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</si>
  <si>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</si>
  <si>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</si>
  <si>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</si>
  <si>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</si>
  <si>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</si>
  <si>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</si>
  <si>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</si>
  <si>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</si>
  <si>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</si>
  <si>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</si>
  <si>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</si>
  <si>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</si>
  <si>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</si>
  <si>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</si>
  <si>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</si>
  <si>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</si>
  <si>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</si>
  <si>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</si>
  <si>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</si>
  <si>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</si>
  <si>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</si>
  <si>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</si>
  <si>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</si>
  <si>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</si>
  <si>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</si>
  <si>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</si>
  <si>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</si>
  <si>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</si>
  <si>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</si>
  <si>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</si>
  <si>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</si>
  <si>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</si>
  <si>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</si>
  <si>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</si>
  <si>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</si>
  <si>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</si>
  <si>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</si>
  <si>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</si>
  <si>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</si>
  <si>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</si>
  <si>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</si>
  <si>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</si>
  <si>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</si>
  <si>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</si>
  <si>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</si>
  <si>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</si>
  <si>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</si>
  <si>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</si>
  <si>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</si>
  <si>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</si>
  <si>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</si>
  <si>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</si>
  <si>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</si>
  <si>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</si>
  <si>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</si>
  <si>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</si>
  <si>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</si>
  <si>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</si>
  <si>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</si>
  <si>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</si>
  <si>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</si>
  <si>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</si>
  <si>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</si>
  <si>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</si>
  <si>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</si>
  <si>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</si>
  <si>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</si>
  <si>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</si>
  <si>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</si>
  <si>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</si>
  <si>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</si>
  <si>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</si>
  <si>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</si>
  <si>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</si>
  <si>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</si>
  <si>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</si>
  <si>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</si>
  <si>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</si>
  <si>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</si>
  <si>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</si>
  <si>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</si>
  <si>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</si>
  <si>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</si>
  <si>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</si>
  <si>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</si>
  <si>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</si>
  <si>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</si>
  <si>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</si>
  <si>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</si>
  <si>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</si>
  <si>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</si>
  <si>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</si>
  <si>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</si>
  <si>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</si>
  <si>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</si>
  <si>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</si>
  <si>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</si>
  <si>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</si>
  <si>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</si>
  <si>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</si>
  <si>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</si>
  <si>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</si>
  <si>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</si>
  <si>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</si>
  <si>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</si>
  <si>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</si>
  <si>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</si>
  <si>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</si>
  <si>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</si>
  <si>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</si>
  <si>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</si>
  <si>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</si>
  <si>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</si>
  <si>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</si>
  <si>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</si>
  <si>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</si>
  <si>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</si>
  <si>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</si>
  <si>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</si>
  <si>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</si>
  <si>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</si>
  <si>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</si>
  <si>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</si>
  <si>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</si>
  <si>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</si>
  <si>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</si>
  <si>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</si>
  <si>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</si>
  <si>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</si>
  <si>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</si>
  <si>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</si>
  <si>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</si>
  <si>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</si>
  <si>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</si>
  <si>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</si>
  <si>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</si>
  <si>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</si>
  <si>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</si>
  <si>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</si>
  <si>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</si>
  <si>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</si>
  <si>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</si>
  <si>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</si>
  <si>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</si>
  <si>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</si>
  <si>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</si>
  <si>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</si>
  <si>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</si>
  <si>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</si>
  <si>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</si>
  <si>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</si>
  <si>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</si>
  <si>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</si>
  <si>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</si>
  <si>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</si>
  <si>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</si>
  <si>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</si>
  <si>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</si>
  <si>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</si>
  <si>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</si>
  <si>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</si>
  <si>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</si>
  <si>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</si>
  <si>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</si>
  <si>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</si>
  <si>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</si>
  <si>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</si>
  <si>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</si>
  <si>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</si>
  <si>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</si>
  <si>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</si>
  <si>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</si>
  <si>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</si>
  <si>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</si>
  <si>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</si>
  <si>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</si>
  <si>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</si>
  <si>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</si>
  <si>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</si>
  <si>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</si>
  <si>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</si>
  <si>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</si>
  <si>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</si>
  <si>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</si>
  <si>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</si>
  <si>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</si>
  <si>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</si>
  <si>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</si>
  <si>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</si>
  <si>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</si>
  <si>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</si>
  <si>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</si>
  <si>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</si>
  <si>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</si>
  <si>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</si>
  <si>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</si>
  <si>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</si>
  <si>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</si>
  <si>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</si>
  <si>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</si>
  <si>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</si>
  <si>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</si>
  <si>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</si>
  <si>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</si>
  <si>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</si>
  <si>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</si>
  <si>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</si>
  <si>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</si>
  <si>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</si>
  <si>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</si>
  <si>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</si>
  <si>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</si>
  <si>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</si>
  <si>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</si>
  <si>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</si>
  <si>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</si>
  <si>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</si>
  <si>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</si>
  <si>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</si>
  <si>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</si>
  <si>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</si>
  <si>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</si>
  <si>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</si>
  <si>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</si>
  <si>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</si>
  <si>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</si>
  <si>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</si>
  <si>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</si>
  <si>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</si>
  <si>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</si>
  <si>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</si>
  <si>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</si>
  <si>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</si>
  <si>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</si>
  <si>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</si>
  <si>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</si>
  <si>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</si>
  <si>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</si>
  <si>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</si>
  <si>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</si>
  <si>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</si>
  <si>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</si>
  <si>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</si>
  <si>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</si>
  <si>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</si>
  <si>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</si>
  <si>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</si>
  <si>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</si>
  <si>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</si>
  <si>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</si>
  <si>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</si>
  <si>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</si>
  <si>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</si>
  <si>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</si>
  <si>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</si>
  <si>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</si>
  <si>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</si>
  <si>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</si>
  <si>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</si>
  <si>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</si>
  <si>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</si>
  <si>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</si>
  <si>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</si>
  <si>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</si>
  <si>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</si>
  <si>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</si>
  <si>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</si>
  <si>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</si>
  <si>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</si>
  <si>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</si>
  <si>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</si>
  <si>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</si>
  <si>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</si>
  <si>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</si>
  <si>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</si>
  <si>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</si>
  <si>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</si>
  <si>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</si>
  <si>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</si>
  <si>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</si>
  <si>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</si>
  <si>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</si>
  <si>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</si>
  <si>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</si>
  <si>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</si>
  <si>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</si>
  <si>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</si>
  <si>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</si>
  <si>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</si>
  <si>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</si>
  <si>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</si>
  <si>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</si>
  <si>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</si>
  <si>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</si>
  <si>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</si>
  <si>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</si>
  <si>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</si>
  <si>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</si>
  <si>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</si>
  <si>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</si>
  <si>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</si>
  <si>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</si>
  <si>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</si>
  <si>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</si>
  <si>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</si>
  <si>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</si>
  <si>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</si>
  <si>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</si>
  <si>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</si>
  <si>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</si>
  <si>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</si>
  <si>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</si>
  <si>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</si>
  <si>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</si>
  <si>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</si>
  <si>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</si>
  <si>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</si>
  <si>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</si>
  <si>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</si>
  <si>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</si>
  <si>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</si>
  <si>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</si>
  <si>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</si>
  <si>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</si>
  <si>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</si>
  <si>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</si>
  <si>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</si>
  <si>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</si>
  <si>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</si>
  <si>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</si>
  <si>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</si>
  <si>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</si>
  <si>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</si>
  <si>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</si>
  <si>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</si>
  <si>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</si>
  <si>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</si>
  <si>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</si>
  <si>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</si>
  <si>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</si>
  <si>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</si>
  <si>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</si>
  <si>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</si>
  <si>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</si>
  <si>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</si>
  <si>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</si>
  <si>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</si>
  <si>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</si>
  <si>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</si>
  <si>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</si>
  <si>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</si>
  <si>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</si>
  <si>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</si>
  <si>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</si>
  <si>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</si>
  <si>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</si>
  <si>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</si>
  <si>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</si>
  <si>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</si>
  <si>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</si>
  <si>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</si>
  <si>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</si>
  <si>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</si>
  <si>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</si>
  <si>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</si>
  <si>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</si>
  <si>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</si>
  <si>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</si>
  <si>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</si>
  <si>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</si>
  <si>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</si>
  <si>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</si>
  <si>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</si>
  <si>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</si>
  <si>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</si>
  <si>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</si>
  <si>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</si>
  <si>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</si>
  <si>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</si>
  <si>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</si>
  <si>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</si>
  <si>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</si>
  <si>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</si>
  <si>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</si>
  <si>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</si>
  <si>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</si>
  <si>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</si>
  <si>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</si>
  <si>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</si>
  <si>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</si>
  <si>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</si>
  <si>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</si>
  <si>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</si>
  <si>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</si>
  <si>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</si>
  <si>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</si>
  <si>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</si>
  <si>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</si>
  <si>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</si>
  <si>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</si>
  <si>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</si>
  <si>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</si>
  <si>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</si>
  <si>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</si>
  <si>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</si>
  <si>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</si>
  <si>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</si>
  <si>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</si>
  <si>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</si>
  <si>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</si>
  <si>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</si>
  <si>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</si>
  <si>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</si>
  <si>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</si>
  <si>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</si>
  <si>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</si>
  <si>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</si>
  <si>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</si>
  <si>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</si>
  <si>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</si>
  <si>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</si>
  <si>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</si>
  <si>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</si>
  <si>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</si>
  <si>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</si>
  <si>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</si>
  <si>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</si>
  <si>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</si>
  <si>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</si>
  <si>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</si>
  <si>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</si>
  <si>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</si>
  <si>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</si>
  <si>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</si>
  <si>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</si>
  <si>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</si>
  <si>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</si>
  <si>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</si>
  <si>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</si>
  <si>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</si>
  <si>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</si>
  <si>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</si>
  <si>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</si>
  <si>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</si>
  <si>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</si>
  <si>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</si>
  <si>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</si>
  <si>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</si>
  <si>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</si>
  <si>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</si>
  <si>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</si>
  <si>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</si>
  <si>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</si>
  <si>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</si>
  <si>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</si>
  <si>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</si>
  <si>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</si>
  <si>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</si>
  <si>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</si>
  <si>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</si>
  <si>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</si>
  <si>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</si>
  <si>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</si>
  <si>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</si>
  <si>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</si>
  <si>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</si>
  <si>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</si>
  <si>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</si>
  <si>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</si>
  <si>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</si>
  <si>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</si>
  <si>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</si>
  <si>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</si>
  <si>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</si>
  <si>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</si>
  <si>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</si>
  <si>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</si>
  <si>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</si>
  <si>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</si>
  <si>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</si>
  <si>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</si>
  <si>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</si>
  <si>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</si>
  <si>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</si>
  <si>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</si>
  <si>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</si>
  <si>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</si>
  <si>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</si>
  <si>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</si>
  <si>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</si>
  <si>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</si>
  <si>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</si>
  <si>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</si>
  <si>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</si>
  <si>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</si>
  <si>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</si>
  <si>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</si>
  <si>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</si>
  <si>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</si>
  <si>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</si>
  <si>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</si>
  <si>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</si>
  <si>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</si>
  <si>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</si>
  <si>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</si>
  <si>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</si>
  <si>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</si>
  <si>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</si>
  <si>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</si>
  <si>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</si>
  <si>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</si>
  <si>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</si>
  <si>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</si>
  <si>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</si>
  <si>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</si>
  <si>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</si>
  <si>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</si>
  <si>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</si>
  <si>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</si>
  <si>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</si>
  <si>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</si>
  <si>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</si>
  <si>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</si>
  <si>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</si>
  <si>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</si>
  <si>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</si>
  <si>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</si>
  <si>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</si>
  <si>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</si>
  <si>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</si>
  <si>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</si>
  <si>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</si>
  <si>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</si>
  <si>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</si>
  <si>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</si>
  <si>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</si>
  <si>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</si>
  <si>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</si>
  <si>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</si>
  <si>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</si>
  <si>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</si>
  <si>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</si>
  <si>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</si>
  <si>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</si>
  <si>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</si>
  <si>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</si>
  <si>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</si>
  <si>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</si>
  <si>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</si>
  <si>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</si>
  <si>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</si>
  <si>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</si>
  <si>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</si>
  <si>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</si>
  <si>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</si>
  <si>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</si>
  <si>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</si>
  <si>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</si>
  <si>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</si>
  <si>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</si>
  <si>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</si>
  <si>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</si>
  <si>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</si>
  <si>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</si>
  <si>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</si>
  <si>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</si>
  <si>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</si>
  <si>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</si>
  <si>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</si>
  <si>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</si>
  <si>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</si>
  <si>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</si>
  <si>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</si>
  <si>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</si>
  <si>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</si>
  <si>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</si>
  <si>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</si>
  <si>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</si>
  <si>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</si>
  <si>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</si>
  <si>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</si>
  <si>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</si>
  <si>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</si>
  <si>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</si>
  <si>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</si>
  <si>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</si>
  <si>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</si>
  <si>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</si>
  <si>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</si>
  <si>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</si>
  <si>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</si>
  <si>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</si>
  <si>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</si>
  <si>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</si>
  <si>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</si>
  <si>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</si>
  <si>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</si>
  <si>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</si>
  <si>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</si>
  <si>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</si>
  <si>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</si>
  <si>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</si>
  <si>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</si>
  <si>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</si>
  <si>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</si>
  <si>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</si>
  <si>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</si>
  <si>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</si>
  <si>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</si>
  <si>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</si>
  <si>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</si>
  <si>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</si>
  <si>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</si>
  <si>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</si>
  <si>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</si>
  <si>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</si>
  <si>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</si>
  <si>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</si>
  <si>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</si>
  <si>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</si>
  <si>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</si>
  <si>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</si>
  <si>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</si>
  <si>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</si>
  <si>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</si>
  <si>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</si>
  <si>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</si>
  <si>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</si>
  <si>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</si>
  <si>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</si>
  <si>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</si>
  <si>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</si>
  <si>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</si>
  <si>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</si>
  <si>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</si>
  <si>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</si>
  <si>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</si>
  <si>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</si>
  <si>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</si>
  <si>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</si>
  <si>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</si>
  <si>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</si>
  <si>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</si>
  <si>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</si>
  <si>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</si>
  <si>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</si>
  <si>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</si>
  <si>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</si>
  <si>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</si>
  <si>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</si>
  <si>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</si>
  <si>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</si>
  <si>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</si>
  <si>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</si>
  <si>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</si>
  <si>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</si>
  <si>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</si>
  <si>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</si>
  <si>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</si>
  <si>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</si>
  <si>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</si>
  <si>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</si>
  <si>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</si>
  <si>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</si>
  <si>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</si>
  <si>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</si>
  <si>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</si>
  <si>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</si>
  <si>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</si>
  <si>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</si>
  <si>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</si>
  <si>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</si>
  <si>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</si>
  <si>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</si>
  <si>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</si>
  <si>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</si>
  <si>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</si>
  <si>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</si>
  <si>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</si>
  <si>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</si>
  <si>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</si>
  <si>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</si>
  <si>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</si>
  <si>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</si>
  <si>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</si>
  <si>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</si>
  <si>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</si>
  <si>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</si>
  <si>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</si>
  <si>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</si>
  <si>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</si>
  <si>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</si>
  <si>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</si>
  <si>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</si>
  <si>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</si>
  <si>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</si>
  <si>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</si>
  <si>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</si>
  <si>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</si>
  <si>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</si>
  <si>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</si>
  <si>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</si>
  <si>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</si>
  <si>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</si>
  <si>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</si>
  <si>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</si>
  <si>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</si>
  <si>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</si>
  <si>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</si>
  <si>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</si>
  <si>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</si>
  <si>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</si>
  <si>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</si>
  <si>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</si>
  <si>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</si>
  <si>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</si>
  <si>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</si>
  <si>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</si>
  <si>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</si>
  <si>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</si>
  <si>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</si>
  <si>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</si>
  <si>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</si>
  <si>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</si>
  <si>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</si>
  <si>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</si>
  <si>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</si>
  <si>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</si>
  <si>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</si>
  <si>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</si>
  <si>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</si>
  <si>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</si>
  <si>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</si>
  <si>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</si>
  <si>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</si>
  <si>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</si>
  <si>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</si>
  <si>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</si>
  <si>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</si>
  <si>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</si>
  <si>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</si>
  <si>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</si>
  <si>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</si>
  <si>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</si>
  <si>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</si>
  <si>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</si>
  <si>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</si>
  <si>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</si>
  <si>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</si>
  <si>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</si>
  <si>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</si>
  <si>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</si>
  <si>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</si>
  <si>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</si>
  <si>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</si>
  <si>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</si>
  <si>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</si>
  <si>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</si>
  <si>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</si>
  <si>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</si>
  <si>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</si>
  <si>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</si>
  <si>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</si>
  <si>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</si>
  <si>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</si>
  <si>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</si>
  <si>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</si>
  <si>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</si>
  <si>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</si>
  <si>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</si>
  <si>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</si>
  <si>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</si>
  <si>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</si>
  <si>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</si>
  <si>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</si>
  <si>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</si>
  <si>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</si>
  <si>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</si>
  <si>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</si>
  <si>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</si>
  <si>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</si>
  <si>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</si>
  <si>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</si>
  <si>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</si>
  <si>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</si>
  <si>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</si>
  <si>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</si>
  <si>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</si>
  <si>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</si>
  <si>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</si>
  <si>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</si>
  <si>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</si>
  <si>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</si>
  <si>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</si>
  <si>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</si>
  <si>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</si>
  <si>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</si>
  <si>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</si>
  <si>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</si>
  <si>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</si>
  <si>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</si>
  <si>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</si>
  <si>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</si>
  <si>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</si>
  <si>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</si>
  <si>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</si>
  <si>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</si>
  <si>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</si>
  <si>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</si>
  <si>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</si>
  <si>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</si>
  <si>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</si>
  <si>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</si>
  <si>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</si>
  <si>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</si>
  <si>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</si>
  <si>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</si>
  <si>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</si>
  <si>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</si>
  <si>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</si>
  <si>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</si>
  <si>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</si>
  <si>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</si>
  <si>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</si>
  <si>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</si>
  <si>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</si>
  <si>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</si>
  <si>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</si>
  <si>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</si>
  <si>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</si>
  <si>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</si>
  <si>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</si>
  <si>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</si>
  <si>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</si>
  <si>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</si>
  <si>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</si>
  <si>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</si>
  <si>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</si>
  <si>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</si>
  <si>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</si>
  <si>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</si>
  <si>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</si>
  <si>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</si>
  <si>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</si>
  <si>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</si>
  <si>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</si>
  <si>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</si>
  <si>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</si>
  <si>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</si>
  <si>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</si>
  <si>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</si>
  <si>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</si>
  <si>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</si>
  <si>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</si>
  <si>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</si>
  <si>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</si>
  <si>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</si>
  <si>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</si>
  <si>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</si>
  <si>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</si>
  <si>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</si>
  <si>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</si>
  <si>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</si>
  <si>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</si>
  <si>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</si>
  <si>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</si>
  <si>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</si>
  <si>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</si>
  <si>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</si>
  <si>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</si>
  <si>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</si>
  <si>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</si>
  <si>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</si>
  <si>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</si>
  <si>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</si>
  <si>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</si>
  <si>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</si>
  <si>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</si>
  <si>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</si>
  <si>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</si>
  <si>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</si>
  <si>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</si>
  <si>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</si>
  <si>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</si>
  <si>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</si>
  <si>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</si>
  <si>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</si>
  <si>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</si>
  <si>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</si>
  <si>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</si>
  <si>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</si>
  <si>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</si>
  <si>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</si>
  <si>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</si>
  <si>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</si>
  <si>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</si>
  <si>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</si>
  <si>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</si>
  <si>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</si>
  <si>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</si>
  <si>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</si>
  <si>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</si>
  <si>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</si>
  <si>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</si>
  <si>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</si>
  <si>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</si>
  <si>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</si>
  <si>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</si>
  <si>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</si>
  <si>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</si>
  <si>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</si>
  <si>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</si>
  <si>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</si>
  <si>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</si>
  <si>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</si>
  <si>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</si>
  <si>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</si>
  <si>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</si>
  <si>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</si>
  <si>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</si>
  <si>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</si>
  <si>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</si>
  <si>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</si>
  <si>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</si>
  <si>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</si>
  <si>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</si>
  <si>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</si>
  <si>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</si>
  <si>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</si>
  <si>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</si>
  <si>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</si>
  <si>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</si>
  <si>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</si>
  <si>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</si>
  <si>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</si>
  <si>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</si>
  <si>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</si>
  <si>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</si>
  <si>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</si>
  <si>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</si>
  <si>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</si>
  <si>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</si>
  <si>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</si>
  <si>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</si>
  <si>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</si>
  <si>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</si>
  <si>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</si>
  <si>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</si>
  <si>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</si>
  <si>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</si>
  <si>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</si>
  <si>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</si>
  <si>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</si>
  <si>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</si>
  <si>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</si>
  <si>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</si>
  <si>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</si>
  <si>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</si>
  <si>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</si>
  <si>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</si>
  <si>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</si>
  <si>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</si>
  <si>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</si>
  <si>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</si>
  <si>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</si>
  <si>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</si>
  <si>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</si>
  <si>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</si>
  <si>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</si>
  <si>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</si>
  <si>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</si>
  <si>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</si>
  <si>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</si>
  <si>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</si>
  <si>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</si>
  <si>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</si>
  <si>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</si>
  <si>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</si>
  <si>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</si>
  <si>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</si>
  <si>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</si>
  <si>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</si>
  <si>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</si>
  <si>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</si>
  <si>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</si>
  <si>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</si>
  <si>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</si>
  <si>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</si>
  <si>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</si>
  <si>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</si>
  <si>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</si>
  <si>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</si>
  <si>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</si>
  <si>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</si>
  <si>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</si>
  <si>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</si>
  <si>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</si>
  <si>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</si>
  <si>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</si>
  <si>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</si>
  <si>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</si>
  <si>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</si>
  <si>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</si>
  <si>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</si>
  <si>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</si>
  <si>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</si>
  <si>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</si>
  <si>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</si>
  <si>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</si>
  <si>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</si>
  <si>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</si>
  <si>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</si>
  <si>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</si>
  <si>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</si>
  <si>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</si>
  <si>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</si>
  <si>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</si>
  <si>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</si>
  <si>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</si>
  <si>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</si>
  <si>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</si>
  <si>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</si>
  <si>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</si>
  <si>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</si>
  <si>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</si>
  <si>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</si>
  <si>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</si>
  <si>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</si>
  <si>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</si>
  <si>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</si>
  <si>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</si>
  <si>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</si>
  <si>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</si>
  <si>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</si>
  <si>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</si>
  <si>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</si>
  <si>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</si>
  <si>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</si>
  <si>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</si>
  <si>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</si>
  <si>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</si>
  <si>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</si>
  <si>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</si>
  <si>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</si>
  <si>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</si>
  <si>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</si>
  <si>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</si>
  <si>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</si>
  <si>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</si>
  <si>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</si>
  <si>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</si>
  <si>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</si>
  <si>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</si>
  <si>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</si>
  <si>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</si>
  <si>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</si>
  <si>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</si>
  <si>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</si>
  <si>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</si>
  <si>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</si>
  <si>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</si>
  <si>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</si>
  <si>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</si>
  <si>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</si>
  <si>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</si>
  <si>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</si>
  <si>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</si>
  <si>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</si>
  <si>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</si>
  <si>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</si>
  <si>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</si>
  <si>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</si>
  <si>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</si>
  <si>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</si>
  <si>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</si>
  <si>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</si>
  <si>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</si>
  <si>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</si>
  <si>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</si>
  <si>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</si>
  <si>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</si>
  <si>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</si>
  <si>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</si>
  <si>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</si>
  <si>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</si>
  <si>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</si>
  <si>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</si>
  <si>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</si>
  <si>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</si>
  <si>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</si>
  <si>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</si>
  <si>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</si>
  <si>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</si>
  <si>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</si>
  <si>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</si>
  <si>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</si>
  <si>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</si>
  <si>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</si>
  <si>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</si>
  <si>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</si>
  <si>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</si>
  <si>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</si>
  <si>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</si>
  <si>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</si>
  <si>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</si>
  <si>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</si>
  <si>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</si>
  <si>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</si>
  <si>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</si>
  <si>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</si>
  <si>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</si>
  <si>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</si>
  <si>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</si>
  <si>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</si>
  <si>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</si>
  <si>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</si>
  <si>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</si>
  <si>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</si>
  <si>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</si>
  <si>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</si>
  <si>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</si>
  <si>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</si>
  <si>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</si>
  <si>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</si>
  <si>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</si>
  <si>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</si>
  <si>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</si>
  <si>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</si>
  <si>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</si>
  <si>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</si>
  <si>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</si>
  <si>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</si>
  <si>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</si>
  <si>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</si>
  <si>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</si>
  <si>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</si>
  <si>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</si>
  <si>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</si>
  <si>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</si>
  <si>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</si>
  <si>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</si>
  <si>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</si>
  <si>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</si>
  <si>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</si>
  <si>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</si>
  <si>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</si>
  <si>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</si>
  <si>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</si>
  <si>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</si>
  <si>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</si>
  <si>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</si>
  <si>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</si>
  <si>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</si>
  <si>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</si>
  <si>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</si>
  <si>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</si>
  <si>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</si>
  <si>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</si>
  <si>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</si>
  <si>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</si>
  <si>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</si>
  <si>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</si>
  <si>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</si>
  <si>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</si>
  <si>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</si>
  <si>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</si>
  <si>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</si>
  <si>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</si>
  <si>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</si>
  <si>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</si>
  <si>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</si>
  <si>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</si>
  <si>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</si>
  <si>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</si>
  <si>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</si>
  <si>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</si>
  <si>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</si>
  <si>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</si>
  <si>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</si>
  <si>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</si>
  <si>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</si>
  <si>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</si>
  <si>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</si>
  <si>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</si>
  <si>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</si>
  <si>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</si>
  <si>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</si>
  <si>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</si>
  <si>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</si>
  <si>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</si>
  <si>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</si>
  <si>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</si>
  <si>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</si>
  <si>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</si>
  <si>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</si>
  <si>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</si>
  <si>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</si>
  <si>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</si>
  <si>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</si>
  <si>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</si>
  <si>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</si>
  <si>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</si>
  <si>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</si>
  <si>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</si>
  <si>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</si>
  <si>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</si>
  <si>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</si>
  <si>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</si>
  <si>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</si>
  <si>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</si>
  <si>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</si>
  <si>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</si>
  <si>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</si>
  <si>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</si>
  <si>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</si>
  <si>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</si>
  <si>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</si>
  <si>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</si>
  <si>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</si>
  <si>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</si>
  <si>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</si>
  <si>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</si>
  <si>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</si>
  <si>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</si>
  <si>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</si>
  <si>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</si>
  <si>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</si>
  <si>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</si>
  <si>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</si>
  <si>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</si>
  <si>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</si>
  <si>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</si>
  <si>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</si>
  <si>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</si>
  <si>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</si>
  <si>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</si>
  <si>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</si>
  <si>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</si>
  <si>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</si>
  <si>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</si>
  <si>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</si>
  <si>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</si>
  <si>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</si>
  <si>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</si>
  <si>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</si>
  <si>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</si>
  <si>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</si>
  <si>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</si>
  <si>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</si>
  <si>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</si>
  <si>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</si>
  <si>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</si>
  <si>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</si>
  <si>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</si>
  <si>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</si>
  <si>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</si>
  <si>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</si>
  <si>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</si>
  <si>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</si>
  <si>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</si>
  <si>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</si>
  <si>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</si>
  <si>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</si>
  <si>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</si>
  <si>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</si>
  <si>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</si>
  <si>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</si>
  <si>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</si>
  <si>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</si>
  <si>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</si>
  <si>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</si>
  <si>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</si>
  <si>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</si>
  <si>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</si>
  <si>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</si>
  <si>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</si>
  <si>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</si>
  <si>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</si>
  <si>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</si>
  <si>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</si>
  <si>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</si>
  <si>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</si>
  <si>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</si>
  <si>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</si>
  <si>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</si>
  <si>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</si>
  <si>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</si>
  <si>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</si>
  <si>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</si>
  <si>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</si>
  <si>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</si>
  <si>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</si>
  <si>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</si>
  <si>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</si>
  <si>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</si>
  <si>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</si>
  <si>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</si>
  <si>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</si>
  <si>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</si>
  <si>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</si>
  <si>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</si>
  <si>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</si>
  <si>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</si>
  <si>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</si>
  <si>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</si>
  <si>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</si>
  <si>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</si>
  <si>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</si>
  <si>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</si>
  <si>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</si>
  <si>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</si>
  <si>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</si>
  <si>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</si>
  <si>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</si>
  <si>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</si>
  <si>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</si>
  <si>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</si>
  <si>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</si>
  <si>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</si>
  <si>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</si>
  <si>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</si>
  <si>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</si>
  <si>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</si>
  <si>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</si>
  <si>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</si>
  <si>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</si>
  <si>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</si>
  <si>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</si>
  <si>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</si>
  <si>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</si>
  <si>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</si>
  <si>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</si>
  <si>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</si>
  <si>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</si>
  <si>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</si>
  <si>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</si>
  <si>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</si>
  <si>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</si>
  <si>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</si>
  <si>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</si>
  <si>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</si>
  <si>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</si>
  <si>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</si>
  <si>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</si>
  <si>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</si>
  <si>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</si>
  <si>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</si>
  <si>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</si>
  <si>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</si>
  <si>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</si>
  <si>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</si>
  <si>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</si>
  <si>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</si>
  <si>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</si>
  <si>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</si>
  <si>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</si>
  <si>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</si>
  <si>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</si>
  <si>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</si>
  <si>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</si>
  <si>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</si>
  <si>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</si>
  <si>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</si>
  <si>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</si>
  <si>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</si>
  <si>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</si>
  <si>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</si>
  <si>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</si>
  <si>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</si>
  <si>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</si>
  <si>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</si>
  <si>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</si>
  <si>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</si>
  <si>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</si>
  <si>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</si>
  <si>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</si>
  <si>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</si>
  <si>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</si>
  <si>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</si>
  <si>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</si>
  <si>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</si>
  <si>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</si>
  <si>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</si>
  <si>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</si>
  <si>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</si>
  <si>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</si>
  <si>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</si>
  <si>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</si>
  <si>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</si>
  <si>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</si>
  <si>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</si>
  <si>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</si>
  <si>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</si>
  <si>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</si>
  <si>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</si>
  <si>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</si>
  <si>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</si>
  <si>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</si>
  <si>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</si>
  <si>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</si>
  <si>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</si>
  <si>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</si>
  <si>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</si>
  <si>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</si>
  <si>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</si>
  <si>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</si>
  <si>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</si>
  <si>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</si>
  <si>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</si>
  <si>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</si>
  <si>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</si>
  <si>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</si>
  <si>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</si>
  <si>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</si>
  <si>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</si>
  <si>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</si>
  <si>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</si>
  <si>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</si>
  <si>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</si>
  <si>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</si>
  <si>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</si>
  <si>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</si>
  <si>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</si>
  <si>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</si>
  <si>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</si>
  <si>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</si>
  <si>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</si>
  <si>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</si>
  <si>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</si>
  <si>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</si>
  <si>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</si>
  <si>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</si>
  <si>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</si>
  <si>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</si>
  <si>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</si>
  <si>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</si>
  <si>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</si>
  <si>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</si>
  <si>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</si>
  <si>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</si>
  <si>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</si>
  <si>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</si>
  <si>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</si>
  <si>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</si>
  <si>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</si>
  <si>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</si>
  <si>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</si>
  <si>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</si>
  <si>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</si>
  <si>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</si>
  <si>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</si>
  <si>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</si>
  <si>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</si>
  <si>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</si>
  <si>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</si>
  <si>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</si>
  <si>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</si>
  <si>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</si>
  <si>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</si>
  <si>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</si>
  <si>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</si>
  <si>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</si>
  <si>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</si>
  <si>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</si>
  <si>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</si>
  <si>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</si>
  <si>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</si>
  <si>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</si>
  <si>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</si>
  <si>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</si>
  <si>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</si>
  <si>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</si>
  <si>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</si>
  <si>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</si>
  <si>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</si>
  <si>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</si>
  <si>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</si>
  <si>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</si>
  <si>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</si>
  <si>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</si>
  <si>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</si>
  <si>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</si>
  <si>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</si>
  <si>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</si>
  <si>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</si>
  <si>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</si>
  <si>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</si>
  <si>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</si>
  <si>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</si>
  <si>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</si>
  <si>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</si>
  <si>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</si>
  <si>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</si>
  <si>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</si>
  <si>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</si>
  <si>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</si>
  <si>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</si>
  <si>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</si>
  <si>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</si>
  <si>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</si>
  <si>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</si>
  <si>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</si>
  <si>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</si>
  <si>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</si>
  <si>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</si>
  <si>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</si>
  <si>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</si>
  <si>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</si>
  <si>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</si>
  <si>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</si>
  <si>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</si>
  <si>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</si>
  <si>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</si>
  <si>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</si>
  <si>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</si>
  <si>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</si>
  <si>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</si>
  <si>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</si>
  <si>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</si>
  <si>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</si>
  <si>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</si>
  <si>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</si>
  <si>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</si>
  <si>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</si>
  <si>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</si>
  <si>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</si>
  <si>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</si>
  <si>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</si>
  <si>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</si>
  <si>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</si>
  <si>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</si>
  <si>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</si>
  <si>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</si>
  <si>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</si>
  <si>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</si>
  <si>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</si>
  <si>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</si>
  <si>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</si>
  <si>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</si>
  <si>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</si>
  <si>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</si>
  <si>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</si>
  <si>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</si>
  <si>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</si>
  <si>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</si>
  <si>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</si>
  <si>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</si>
  <si>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</si>
  <si>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</si>
  <si>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</si>
  <si>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</si>
  <si>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</si>
  <si>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</si>
  <si>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</si>
  <si>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</si>
  <si>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</si>
  <si>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</si>
  <si>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</si>
  <si>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</si>
  <si>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</si>
  <si>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</si>
  <si>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</si>
  <si>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</si>
  <si>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</si>
  <si>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</si>
  <si>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</si>
  <si>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</si>
  <si>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</si>
  <si>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</si>
  <si>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</si>
  <si>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</si>
  <si>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</si>
  <si>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</si>
  <si>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</si>
  <si>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</si>
  <si>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</si>
  <si>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</si>
  <si>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</si>
  <si>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</si>
  <si>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</si>
  <si>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</si>
  <si>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</si>
  <si>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</si>
  <si>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</si>
  <si>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</si>
  <si>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</si>
  <si>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</si>
  <si>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</si>
  <si>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</si>
  <si>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</si>
  <si>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</si>
  <si>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</si>
  <si>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</si>
  <si>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</si>
  <si>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</si>
  <si>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</si>
  <si>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</si>
  <si>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</si>
  <si>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</si>
  <si>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</si>
  <si>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</si>
  <si>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</si>
  <si>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</si>
  <si>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</si>
  <si>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</si>
  <si>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</si>
  <si>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</si>
  <si>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</si>
  <si>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</si>
  <si>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</si>
  <si>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</si>
  <si>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</si>
  <si>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</si>
  <si>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</si>
  <si>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</si>
  <si>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</si>
  <si>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</si>
  <si>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</si>
  <si>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</si>
  <si>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</si>
  <si>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</si>
  <si>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</si>
  <si>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</si>
  <si>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</si>
  <si>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</si>
  <si>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</si>
  <si>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</si>
  <si>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</si>
  <si>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</si>
  <si>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</si>
  <si>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</si>
  <si>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</si>
  <si>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</si>
  <si>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</si>
  <si>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</si>
  <si>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</si>
  <si>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</si>
  <si>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</si>
  <si>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</si>
  <si>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</si>
  <si>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</si>
  <si>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</si>
  <si>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</si>
  <si>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</si>
  <si>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</si>
  <si>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</si>
  <si>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</si>
  <si>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</si>
  <si>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</si>
  <si>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</si>
  <si>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</si>
  <si>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</si>
  <si>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</si>
  <si>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</si>
  <si>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</si>
  <si>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</si>
  <si>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</si>
  <si>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</si>
  <si>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</si>
  <si>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</si>
  <si>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</si>
  <si>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</si>
  <si>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</si>
  <si>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</si>
  <si>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</si>
  <si>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</si>
  <si>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</si>
  <si>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</si>
  <si>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</si>
  <si>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</si>
  <si>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</si>
  <si>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</si>
  <si>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</si>
  <si>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</si>
  <si>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</si>
  <si>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</si>
  <si>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</si>
  <si>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</si>
  <si>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</si>
  <si>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</si>
  <si>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</si>
  <si>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</si>
  <si>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</si>
  <si>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</si>
  <si>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</si>
  <si>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</si>
  <si>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</si>
  <si>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</si>
  <si>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</si>
  <si>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</si>
  <si>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</si>
  <si>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</si>
  <si>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</si>
  <si>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</si>
  <si>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</si>
  <si>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</si>
  <si>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</si>
  <si>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</si>
  <si>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</si>
  <si>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</si>
  <si>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</si>
  <si>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</si>
  <si>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</si>
  <si>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</si>
  <si>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</si>
  <si>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</si>
  <si>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</si>
  <si>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</si>
  <si>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</si>
  <si>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</si>
  <si>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</si>
  <si>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</si>
  <si>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</si>
  <si>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</si>
  <si>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</si>
  <si>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</si>
  <si>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</si>
  <si>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</si>
  <si>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</si>
  <si>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</si>
  <si>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</si>
  <si>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</si>
  <si>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</si>
  <si>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</si>
  <si>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</si>
  <si>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</si>
  <si>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</si>
  <si>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</si>
  <si>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</si>
  <si>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</si>
  <si>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</si>
  <si>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</si>
  <si>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</si>
  <si>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</si>
  <si>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</si>
  <si>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</si>
  <si>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</si>
  <si>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</si>
  <si>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</si>
  <si>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</si>
  <si>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</si>
  <si>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</si>
  <si>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</si>
  <si>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</si>
  <si>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</si>
  <si>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</si>
  <si>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</si>
  <si>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</si>
  <si>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</si>
  <si>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</si>
  <si>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</si>
  <si>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</si>
  <si>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</si>
  <si>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</si>
  <si>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</si>
  <si>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</si>
  <si>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</si>
  <si>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</si>
  <si>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</si>
  <si>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</si>
  <si>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</si>
  <si>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</si>
  <si>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</si>
  <si>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</si>
  <si>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</si>
  <si>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</si>
  <si>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</si>
  <si>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</si>
  <si>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</si>
  <si>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</si>
  <si>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</si>
  <si>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</si>
  <si>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</si>
  <si>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</si>
  <si>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</si>
  <si>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</si>
  <si>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</si>
  <si>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</si>
  <si>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</si>
  <si>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</si>
  <si>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</si>
  <si>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</si>
  <si>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</si>
  <si>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</si>
  <si>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</si>
  <si>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</si>
  <si>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</si>
  <si>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</si>
  <si>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</si>
  <si>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</si>
  <si>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</si>
  <si>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</si>
  <si>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</si>
  <si>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</si>
  <si>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</si>
  <si>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</si>
  <si>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</si>
  <si>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</si>
  <si>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</si>
  <si>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</si>
  <si>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</si>
  <si>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</si>
  <si>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</si>
  <si>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</si>
  <si>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</si>
  <si>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</si>
  <si>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</si>
  <si>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</si>
  <si>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</si>
  <si>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</si>
  <si>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</si>
  <si>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</si>
  <si>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</si>
  <si>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</si>
  <si>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</si>
  <si>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</si>
  <si>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</si>
  <si>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</si>
  <si>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</si>
  <si>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</si>
  <si>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</si>
  <si>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</si>
  <si>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</si>
  <si>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</si>
  <si>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</si>
  <si>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</si>
  <si>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</si>
  <si>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</si>
  <si>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</si>
  <si>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</si>
  <si>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</si>
  <si>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</si>
  <si>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</si>
  <si>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</si>
  <si>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</si>
  <si>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</si>
  <si>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</si>
  <si>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</si>
  <si>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</si>
  <si>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</si>
  <si>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</si>
  <si>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</si>
  <si>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</si>
  <si>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</si>
  <si>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</si>
  <si>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</si>
  <si>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</si>
  <si>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</si>
  <si>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</si>
  <si>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</si>
  <si>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</si>
  <si>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</si>
  <si>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</si>
  <si>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</si>
  <si>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</si>
  <si>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</si>
  <si>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</si>
  <si>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</si>
  <si>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</si>
  <si>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</si>
  <si>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</si>
  <si>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</si>
  <si>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</si>
  <si>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</si>
  <si>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</si>
  <si>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</si>
  <si>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</si>
  <si>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</si>
  <si>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</si>
  <si>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</si>
  <si>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</si>
  <si>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</si>
  <si>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</si>
  <si>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</si>
  <si>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</si>
  <si>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</si>
  <si>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</si>
  <si>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</si>
  <si>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</si>
  <si>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</si>
  <si>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</si>
  <si>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</si>
  <si>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</si>
  <si>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</si>
  <si>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</si>
  <si>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</si>
  <si>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</si>
  <si>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</si>
  <si>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</si>
  <si>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</si>
  <si>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</si>
  <si>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</si>
  <si>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</si>
  <si>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</si>
  <si>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</si>
  <si>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</si>
  <si>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</si>
  <si>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</si>
  <si>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</si>
  <si>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</si>
  <si>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</si>
  <si>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</si>
  <si>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</si>
  <si>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</si>
  <si>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</si>
  <si>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</si>
  <si>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</si>
  <si>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</si>
  <si>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</si>
  <si>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</si>
  <si>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</si>
  <si>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</si>
  <si>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</si>
  <si>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</si>
  <si>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</si>
  <si>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</si>
  <si>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</si>
  <si>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</si>
  <si>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</si>
  <si>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</si>
  <si>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</si>
  <si>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</si>
  <si>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</si>
  <si>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</si>
  <si>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</si>
  <si>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</si>
  <si>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</si>
  <si>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</si>
  <si>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</si>
  <si>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</si>
  <si>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</si>
  <si>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</si>
  <si>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</si>
  <si>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</si>
  <si>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</si>
  <si>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</si>
  <si>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</si>
  <si>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</si>
  <si>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</si>
  <si>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</si>
  <si>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</si>
  <si>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</si>
  <si>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</si>
  <si>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</si>
  <si>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</si>
  <si>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</si>
  <si>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</si>
  <si>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</si>
  <si>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</si>
  <si>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</si>
  <si>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</si>
  <si>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</si>
  <si>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</si>
  <si>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</si>
  <si>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</si>
  <si>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</si>
  <si>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</si>
  <si>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</si>
  <si>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</si>
  <si>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</si>
  <si>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</si>
  <si>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</si>
  <si>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</si>
  <si>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</si>
  <si>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</si>
  <si>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</si>
  <si>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</si>
  <si>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</si>
  <si>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</si>
  <si>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</si>
  <si>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</si>
  <si>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</si>
  <si>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</si>
  <si>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</si>
  <si>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</si>
  <si>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</si>
  <si>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</si>
  <si>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</si>
  <si>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</si>
  <si>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</si>
  <si>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</si>
  <si>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</si>
  <si>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</si>
  <si>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</si>
  <si>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</si>
  <si>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</si>
  <si>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</si>
  <si>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</si>
  <si>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</si>
  <si>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</si>
  <si>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</si>
  <si>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</si>
  <si>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</si>
  <si>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</si>
  <si>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</si>
  <si>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</si>
  <si>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</si>
  <si>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</si>
  <si>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</si>
  <si>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</si>
  <si>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</si>
  <si>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</si>
  <si>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</si>
  <si>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</si>
  <si>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</si>
  <si>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</si>
  <si>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</si>
  <si>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</si>
  <si>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</si>
  <si>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</si>
  <si>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</si>
  <si>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</si>
  <si>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</si>
  <si>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</si>
  <si>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</si>
  <si>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</si>
  <si>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</si>
  <si>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</si>
  <si>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</si>
  <si>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</si>
  <si>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</si>
  <si>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</si>
  <si>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</si>
  <si>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</si>
  <si>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</si>
  <si>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</si>
  <si>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</si>
  <si>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</si>
  <si>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</si>
  <si>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</si>
  <si>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</si>
  <si>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</si>
  <si>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</si>
  <si>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</si>
  <si>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</si>
  <si>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</si>
  <si>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</si>
  <si>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</si>
  <si>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</si>
  <si>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</si>
  <si>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</si>
  <si>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</si>
  <si>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</si>
  <si>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</si>
  <si>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</si>
  <si>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</si>
  <si>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</si>
  <si>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</si>
  <si>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</si>
  <si>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</si>
  <si>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</si>
  <si>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</si>
  <si>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</si>
  <si>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</si>
  <si>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</si>
  <si>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</si>
  <si>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</si>
  <si>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</si>
  <si>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</si>
  <si>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</si>
  <si>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</si>
  <si>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</si>
  <si>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</si>
  <si>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</si>
  <si>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</si>
  <si>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</si>
  <si>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</si>
  <si>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</si>
  <si>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</si>
  <si>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</si>
  <si>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</si>
  <si>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</si>
  <si>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</si>
  <si>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</si>
  <si>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</si>
  <si>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</si>
  <si>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</si>
  <si>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</si>
  <si>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</si>
  <si>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</si>
  <si>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</si>
  <si>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</si>
  <si>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</si>
  <si>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</si>
  <si>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</si>
  <si>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</si>
  <si>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</si>
  <si>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</si>
  <si>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</si>
  <si>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</si>
  <si>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</si>
  <si>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</si>
  <si>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</si>
  <si>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</si>
  <si>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</si>
  <si>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</si>
  <si>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</si>
  <si>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</si>
  <si>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</si>
  <si>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</si>
  <si>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</si>
  <si>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</si>
  <si>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</si>
  <si>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</si>
  <si>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</si>
  <si>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</si>
  <si>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</si>
  <si>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</si>
  <si>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</si>
  <si>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</si>
  <si>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</si>
  <si>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</si>
  <si>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</si>
  <si>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</si>
  <si>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</si>
  <si>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</si>
  <si>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</si>
  <si>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</si>
  <si>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</si>
  <si>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</si>
  <si>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</si>
  <si>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</si>
  <si>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</si>
  <si>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</si>
  <si>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</si>
  <si>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</si>
  <si>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</si>
  <si>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</si>
  <si>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</si>
  <si>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</si>
  <si>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</si>
  <si>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</si>
  <si>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</si>
  <si>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</si>
  <si>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</si>
  <si>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</si>
  <si>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</si>
  <si>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</si>
  <si>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</si>
  <si>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</si>
  <si>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</si>
  <si>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</si>
  <si>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</si>
  <si>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</si>
  <si>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</si>
  <si>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</si>
  <si>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</si>
  <si>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</si>
  <si>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</si>
  <si>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</si>
  <si>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</si>
  <si>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</si>
  <si>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</si>
  <si>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</si>
  <si>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</si>
  <si>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</si>
  <si>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</si>
  <si>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</si>
  <si>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</si>
  <si>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</si>
  <si>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</si>
  <si>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</si>
  <si>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</si>
  <si>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</si>
  <si>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</si>
  <si>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</si>
  <si>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</si>
  <si>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</si>
  <si>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</si>
  <si>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</si>
  <si>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</si>
  <si>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</si>
  <si>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</si>
  <si>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</si>
  <si>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</si>
  <si>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</si>
  <si>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</si>
  <si>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</si>
  <si>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</si>
  <si>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</si>
  <si>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</si>
  <si>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</si>
  <si>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</si>
  <si>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</si>
  <si>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</si>
  <si>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</si>
  <si>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</si>
  <si>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</si>
  <si>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</si>
  <si>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</si>
  <si>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</si>
  <si>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</si>
  <si>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</si>
  <si>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</si>
  <si>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</si>
  <si>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</si>
  <si>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</si>
  <si>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</si>
  <si>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</si>
  <si>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</si>
  <si>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</si>
  <si>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</si>
  <si>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</si>
  <si>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</si>
  <si>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</si>
  <si>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</si>
  <si>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</si>
  <si>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</si>
  <si>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</si>
  <si>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</si>
  <si>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</si>
  <si>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</si>
  <si>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</si>
  <si>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</si>
  <si>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</si>
  <si>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</si>
  <si>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</si>
  <si>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</si>
  <si>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</si>
  <si>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</si>
  <si>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</si>
  <si>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</si>
  <si>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</si>
  <si>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</si>
  <si>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</si>
  <si>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</si>
  <si>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</si>
  <si>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</si>
  <si>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</si>
  <si>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</si>
  <si>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</si>
  <si>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</si>
  <si>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</si>
  <si>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</si>
  <si>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</si>
  <si>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</si>
  <si>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</si>
  <si>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</si>
  <si>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</si>
  <si>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</si>
  <si>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</si>
  <si>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</si>
  <si>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</si>
  <si>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</si>
  <si>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</si>
  <si>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</si>
  <si>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</si>
  <si>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</si>
  <si>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</si>
  <si>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</si>
  <si>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</si>
  <si>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</si>
  <si>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</si>
  <si>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</si>
  <si>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</si>
  <si>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</si>
  <si>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</si>
  <si>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</si>
  <si>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</si>
  <si>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</si>
  <si>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</si>
  <si>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</si>
  <si>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</si>
  <si>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</si>
  <si>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</si>
  <si>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</si>
  <si>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</si>
  <si>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</si>
  <si>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</si>
  <si>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</si>
  <si>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</si>
  <si>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</si>
  <si>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</si>
  <si>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</si>
  <si>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</si>
  <si>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</si>
  <si>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</si>
  <si>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</si>
  <si>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</si>
  <si>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</si>
  <si>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</si>
  <si>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</si>
  <si>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</si>
  <si>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</si>
  <si>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</si>
  <si>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</si>
  <si>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</si>
  <si>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</si>
  <si>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</si>
  <si>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</si>
  <si>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</si>
  <si>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</si>
  <si>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</si>
  <si>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</si>
  <si>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</si>
  <si>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</si>
  <si>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</si>
  <si>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</si>
  <si>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</si>
  <si>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</si>
  <si>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</si>
  <si>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</si>
  <si>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</si>
  <si>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</si>
  <si>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</si>
  <si>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</si>
  <si>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</si>
  <si>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</si>
  <si>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</si>
  <si>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</si>
  <si>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</si>
  <si>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</si>
  <si>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</si>
  <si>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</si>
  <si>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</si>
  <si>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</si>
  <si>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</si>
  <si>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</si>
  <si>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</si>
  <si>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</si>
  <si>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</si>
  <si>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</si>
  <si>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</si>
  <si>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</si>
  <si>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</si>
  <si>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</si>
  <si>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</si>
  <si>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</si>
  <si>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</si>
  <si>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</si>
  <si>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</si>
  <si>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</si>
  <si>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</si>
  <si>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</si>
  <si>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</si>
  <si>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</si>
  <si>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</si>
  <si>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</si>
  <si>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</si>
  <si>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</si>
  <si>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</si>
  <si>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</si>
  <si>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</si>
  <si>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</si>
  <si>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</si>
  <si>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</si>
  <si>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</si>
  <si>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</si>
  <si>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</si>
  <si>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</si>
  <si>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</si>
  <si>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</si>
  <si>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</si>
  <si>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</si>
  <si>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</si>
  <si>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</si>
  <si>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</si>
  <si>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</si>
  <si>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</si>
  <si>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</si>
  <si>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</si>
  <si>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</si>
  <si>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</si>
  <si>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</si>
  <si>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</si>
  <si>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</si>
  <si>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</si>
  <si>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</si>
  <si>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</si>
  <si>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</si>
  <si>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</si>
  <si>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</si>
  <si>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</si>
  <si>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</si>
  <si>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</si>
  <si>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</si>
  <si>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</si>
  <si>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</si>
  <si>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</si>
  <si>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</si>
  <si>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</si>
  <si>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</si>
  <si>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</si>
  <si>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</si>
  <si>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</si>
  <si>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</si>
  <si>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</si>
  <si>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</si>
  <si>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</si>
  <si>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</si>
  <si>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</si>
  <si>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</si>
  <si>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</si>
  <si>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</si>
  <si>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</si>
  <si>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</si>
  <si>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</si>
  <si>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</si>
  <si>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</si>
  <si>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</si>
  <si>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</si>
  <si>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</si>
  <si>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</si>
  <si>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</si>
  <si>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</si>
  <si>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</si>
  <si>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</si>
  <si>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</si>
  <si>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</si>
  <si>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</si>
  <si>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</si>
  <si>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</si>
  <si>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</si>
  <si>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</si>
  <si>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</si>
  <si>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</si>
  <si>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</si>
  <si>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</si>
  <si>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</si>
  <si>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</si>
  <si>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</si>
  <si>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</si>
  <si>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</si>
  <si>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</si>
  <si>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</si>
  <si>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</si>
  <si>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</si>
  <si>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</si>
  <si>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</si>
  <si>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</si>
  <si>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</si>
  <si>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</si>
  <si>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</si>
  <si>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</si>
  <si>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</si>
  <si>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</si>
  <si>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</si>
  <si>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</si>
  <si>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</si>
  <si>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</si>
  <si>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</si>
  <si>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</si>
  <si>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</si>
  <si>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</si>
  <si>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</si>
  <si>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</si>
  <si>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</si>
  <si>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</si>
  <si>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</si>
  <si>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</si>
  <si>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</si>
  <si>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</si>
  <si>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</si>
  <si>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</si>
  <si>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</si>
  <si>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</si>
  <si>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</si>
  <si>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</si>
  <si>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</si>
  <si>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</si>
  <si>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</si>
  <si>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</si>
  <si>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</si>
  <si>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</si>
  <si>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</si>
  <si>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</si>
  <si>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</si>
  <si>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</si>
  <si>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</si>
  <si>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</si>
  <si>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</si>
  <si>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</si>
  <si>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</si>
  <si>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</si>
  <si>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</si>
  <si>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</si>
  <si>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</si>
  <si>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</si>
  <si>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</si>
  <si>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</si>
  <si>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</si>
  <si>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</si>
  <si>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</si>
  <si>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</si>
  <si>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</si>
  <si>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</si>
  <si>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</si>
  <si>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</si>
  <si>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</si>
  <si>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</si>
  <si>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</si>
  <si>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</si>
  <si>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</si>
  <si>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</si>
  <si>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</si>
  <si>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</si>
  <si>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</si>
  <si>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</si>
  <si>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</si>
  <si>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</si>
  <si>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</si>
  <si>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</si>
  <si>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</si>
  <si>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</si>
  <si>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</si>
  <si>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</si>
  <si>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</si>
  <si>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</si>
  <si>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</si>
  <si>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</si>
  <si>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</si>
  <si>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</si>
  <si>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</si>
  <si>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</si>
  <si>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</si>
  <si>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</si>
  <si>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</si>
  <si>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</si>
  <si>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</si>
  <si>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</si>
  <si>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</si>
  <si>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</si>
  <si>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</si>
  <si>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</si>
  <si>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</si>
  <si>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</si>
  <si>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</si>
  <si>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</si>
  <si>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</si>
  <si>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</si>
  <si>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</si>
  <si>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</si>
  <si>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</si>
  <si>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</si>
  <si>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</si>
  <si>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</si>
  <si>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</si>
  <si>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</si>
  <si>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</si>
  <si>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</si>
  <si>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</si>
  <si>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</si>
  <si>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</si>
  <si>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</si>
  <si>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</si>
  <si>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</si>
  <si>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</si>
  <si>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</si>
  <si>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</si>
  <si>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</si>
  <si>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</si>
  <si>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</si>
  <si>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</si>
  <si>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</si>
  <si>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</si>
  <si>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</si>
  <si>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</si>
  <si>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</si>
  <si>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</si>
  <si>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</si>
  <si>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</si>
  <si>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</si>
  <si>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</si>
  <si>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</si>
  <si>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</si>
  <si>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</si>
  <si>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</si>
  <si>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</si>
  <si>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</si>
  <si>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</si>
  <si>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</si>
  <si>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</si>
  <si>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</si>
  <si>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</si>
  <si>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</si>
  <si>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</si>
  <si>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</si>
  <si>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</si>
  <si>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</si>
  <si>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</si>
  <si>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</si>
  <si>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</si>
  <si>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</si>
  <si>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</si>
  <si>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</si>
  <si>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</si>
  <si>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</si>
  <si>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</si>
  <si>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</si>
  <si>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</si>
  <si>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</si>
  <si>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</si>
  <si>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</si>
  <si>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</si>
  <si>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</si>
  <si>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</si>
  <si>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</si>
  <si>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</si>
  <si>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</si>
  <si>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</si>
  <si>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</si>
  <si>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</si>
  <si>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</si>
  <si>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</si>
  <si>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</si>
  <si>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</si>
  <si>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</si>
  <si>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</si>
  <si>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</si>
  <si>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</si>
  <si>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</si>
  <si>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</si>
  <si>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</si>
  <si>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</si>
  <si>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</si>
  <si>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</si>
  <si>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</si>
  <si>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</si>
  <si>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</si>
  <si>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</si>
  <si>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</si>
  <si>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</si>
  <si>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</si>
  <si>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</si>
  <si>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</si>
  <si>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</si>
  <si>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</si>
  <si>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</si>
  <si>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</si>
  <si>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</si>
  <si>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</si>
  <si>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</si>
  <si>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</si>
  <si>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</si>
  <si>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</si>
  <si>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</si>
  <si>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</si>
  <si>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</si>
  <si>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</si>
  <si>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</si>
  <si>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</si>
  <si>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</si>
  <si>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</si>
  <si>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</si>
  <si>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</si>
  <si>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</si>
  <si>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</si>
  <si>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</si>
  <si>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</si>
  <si>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</si>
  <si>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</si>
  <si>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</si>
  <si>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</si>
  <si>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</si>
  <si>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</si>
  <si>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</si>
  <si>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</si>
  <si>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</si>
  <si>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</si>
  <si>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</si>
  <si>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</si>
  <si>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</si>
  <si>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</si>
  <si>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</si>
  <si>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</si>
  <si>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</si>
  <si>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</si>
  <si>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</si>
  <si>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</si>
  <si>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</si>
  <si>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</si>
  <si>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</si>
  <si>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</si>
  <si>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</si>
  <si>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</si>
  <si>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</si>
  <si>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</si>
  <si>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</si>
  <si>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</si>
  <si>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</si>
  <si>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</si>
  <si>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</si>
  <si>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</si>
  <si>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</si>
  <si>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</si>
  <si>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</si>
  <si>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</si>
  <si>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</si>
  <si>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</si>
  <si>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</si>
  <si>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</si>
  <si>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</si>
  <si>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</si>
  <si>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</si>
  <si>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</si>
  <si>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</si>
  <si>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</si>
  <si>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</si>
  <si>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</si>
  <si>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</si>
  <si>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</si>
  <si>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</si>
  <si>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</si>
  <si>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</si>
  <si>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</si>
  <si>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</si>
  <si>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</si>
  <si>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</si>
  <si>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</si>
  <si>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</si>
  <si>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</si>
  <si>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</si>
  <si>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</si>
  <si>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</si>
  <si>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</si>
  <si>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</si>
  <si>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</si>
  <si>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</si>
  <si>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</si>
  <si>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</si>
  <si>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</si>
  <si>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</si>
  <si>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</si>
  <si>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</si>
  <si>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</si>
  <si>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</si>
  <si>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</si>
  <si>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</si>
  <si>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</si>
  <si>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</si>
  <si>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</si>
  <si>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</si>
  <si>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</si>
  <si>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</si>
  <si>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</si>
  <si>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</si>
  <si>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</si>
  <si>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</si>
  <si>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</si>
  <si>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</si>
  <si>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</si>
  <si>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</si>
  <si>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</si>
  <si>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</si>
  <si>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</si>
  <si>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</si>
  <si>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</si>
  <si>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</si>
  <si>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</si>
  <si>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</si>
  <si>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</si>
  <si>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</si>
  <si>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</si>
  <si>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</si>
  <si>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</si>
  <si>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</si>
  <si>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</si>
  <si>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</si>
  <si>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</si>
  <si>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</si>
  <si>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</si>
  <si>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</si>
  <si>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</si>
  <si>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</si>
  <si>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</si>
  <si>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</si>
  <si>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</si>
  <si>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</si>
  <si>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</si>
  <si>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</si>
  <si>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</si>
  <si>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</si>
  <si>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</si>
  <si>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</si>
  <si>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</si>
  <si>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</si>
  <si>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</si>
  <si>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</si>
  <si>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</si>
  <si>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</si>
  <si>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</si>
  <si>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</si>
  <si>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</si>
  <si>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</si>
  <si>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</si>
  <si>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</si>
  <si>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</si>
  <si>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</si>
  <si>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</si>
  <si>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</si>
  <si>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</si>
  <si>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</si>
  <si>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</si>
  <si>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</si>
  <si>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</si>
  <si>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</si>
  <si>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</si>
  <si>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</si>
  <si>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</si>
  <si>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</si>
  <si>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</si>
  <si>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</si>
  <si>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</si>
  <si>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</si>
  <si>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</si>
  <si>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</si>
  <si>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</si>
  <si>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</si>
  <si>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</si>
  <si>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</si>
  <si>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</si>
  <si>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</si>
  <si>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</si>
  <si>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</si>
  <si>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</si>
  <si>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</si>
  <si>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</si>
  <si>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</si>
  <si>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</si>
  <si>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</si>
  <si>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</si>
  <si>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</si>
  <si>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</si>
  <si>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</si>
  <si>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</si>
  <si>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</si>
  <si>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</si>
  <si>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</si>
  <si>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</si>
  <si>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</si>
  <si>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</si>
  <si>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</si>
  <si>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</si>
  <si>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</si>
  <si>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</si>
  <si>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</si>
  <si>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</si>
  <si>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</si>
  <si>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</si>
  <si>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</si>
  <si>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</si>
  <si>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</si>
  <si>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</si>
  <si>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</si>
  <si>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</si>
  <si>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</si>
  <si>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</si>
  <si>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</si>
  <si>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</si>
  <si>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</si>
  <si>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</si>
  <si>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</si>
  <si>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</si>
  <si>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</si>
  <si>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</si>
  <si>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</si>
  <si>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</si>
  <si>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</si>
  <si>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</si>
  <si>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</si>
  <si>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</si>
  <si>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</si>
  <si>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</si>
  <si>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</si>
  <si>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</si>
  <si>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</si>
  <si>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</si>
  <si>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</si>
  <si>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</si>
  <si>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</si>
  <si>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</si>
  <si>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</si>
  <si>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</si>
  <si>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</si>
  <si>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</si>
  <si>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</si>
  <si>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</si>
  <si>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</si>
  <si>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</si>
  <si>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</si>
  <si>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</si>
  <si>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</si>
  <si>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</si>
  <si>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</si>
  <si>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</si>
  <si>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</si>
  <si>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</si>
  <si>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</si>
  <si>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</si>
  <si>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</si>
  <si>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</si>
  <si>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</si>
  <si>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</si>
  <si>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</si>
  <si>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</si>
  <si>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</si>
  <si>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</si>
  <si>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</si>
  <si>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</si>
  <si>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</si>
  <si>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</si>
  <si>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</si>
  <si>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</si>
  <si>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</si>
  <si>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</si>
  <si>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</si>
  <si>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</si>
  <si>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</si>
  <si>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</si>
  <si>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</si>
  <si>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</si>
  <si>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</si>
  <si>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</si>
  <si>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</si>
  <si>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</si>
  <si>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</si>
  <si>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</si>
  <si>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</si>
  <si>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</si>
  <si>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</si>
  <si>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</si>
  <si>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</si>
  <si>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</si>
  <si>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</si>
  <si>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</si>
  <si>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</si>
  <si>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</si>
  <si>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</si>
  <si>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</si>
  <si>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</si>
  <si>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</si>
  <si>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</si>
  <si>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</si>
  <si>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</si>
  <si>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</si>
  <si>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</si>
  <si>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</si>
  <si>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</si>
  <si>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</si>
  <si>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</si>
  <si>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</si>
  <si>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</si>
  <si>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</si>
  <si>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</si>
  <si>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</si>
  <si>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</si>
  <si>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</si>
  <si>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</si>
  <si>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</si>
  <si>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</si>
  <si>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</si>
  <si>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</si>
  <si>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</si>
  <si>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</si>
  <si>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</si>
  <si>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</si>
  <si>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</si>
  <si>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</si>
  <si>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</si>
  <si>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</si>
  <si>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</si>
  <si>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</si>
  <si>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</si>
  <si>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</si>
  <si>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</si>
  <si>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</si>
  <si>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</si>
  <si>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</si>
  <si>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</si>
  <si>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</si>
  <si>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</si>
  <si>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</si>
  <si>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</si>
  <si>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</si>
  <si>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</si>
  <si>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</si>
  <si>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</si>
  <si>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</si>
  <si>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</si>
  <si>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</si>
  <si>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</si>
  <si>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</si>
  <si>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</si>
  <si>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</si>
  <si>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</si>
  <si>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</si>
  <si>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</si>
  <si>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</si>
  <si>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</si>
  <si>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</si>
  <si>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</si>
  <si>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</si>
  <si>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</si>
  <si>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</si>
  <si>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</si>
  <si>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</si>
  <si>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</si>
  <si>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</si>
  <si>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</si>
  <si>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</si>
  <si>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</si>
  <si>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</si>
  <si>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</si>
  <si>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</si>
  <si>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</si>
  <si>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</si>
  <si>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</si>
  <si>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</si>
  <si>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</si>
  <si>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</si>
  <si>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</si>
  <si>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</si>
  <si>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</si>
  <si>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</si>
  <si>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</si>
  <si>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</si>
  <si>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</si>
  <si>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</si>
  <si>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</si>
  <si>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</si>
  <si>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</si>
  <si>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</si>
  <si>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</si>
  <si>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</si>
  <si>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</si>
  <si>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</si>
  <si>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</si>
  <si>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</si>
  <si>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</si>
  <si>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</si>
  <si>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</si>
  <si>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</si>
  <si>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</si>
  <si>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</si>
  <si>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</si>
  <si>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</si>
  <si>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</si>
  <si>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</si>
  <si>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</si>
  <si>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</si>
  <si>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</si>
  <si>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</si>
  <si>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</si>
  <si>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</si>
  <si>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</si>
  <si>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</si>
  <si>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</si>
  <si>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</si>
  <si>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</si>
  <si>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</si>
  <si>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</si>
  <si>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</si>
  <si>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</si>
  <si>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</si>
  <si>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</si>
  <si>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</si>
  <si>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</si>
  <si>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</si>
  <si>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</si>
  <si>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</si>
  <si>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</si>
  <si>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</si>
  <si>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</si>
  <si>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</si>
  <si>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</si>
  <si>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</si>
  <si>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</si>
  <si>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</si>
  <si>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</si>
  <si>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</si>
  <si>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</si>
  <si>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</si>
  <si>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</si>
  <si>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</si>
  <si>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</si>
  <si>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</si>
  <si>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</si>
  <si>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</si>
  <si>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</si>
  <si>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</si>
  <si>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</si>
  <si>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</si>
  <si>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</si>
  <si>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</si>
  <si>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</si>
  <si>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</si>
  <si>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</si>
  <si>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</si>
  <si>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</si>
  <si>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</si>
  <si>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</si>
  <si>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</si>
  <si>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</si>
  <si>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</si>
  <si>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</si>
  <si>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</si>
  <si>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</si>
  <si>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</si>
  <si>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</si>
  <si>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</si>
  <si>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</si>
  <si>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</si>
  <si>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</si>
  <si>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</si>
  <si>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</si>
  <si>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</si>
  <si>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</si>
  <si>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</si>
  <si>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</si>
  <si>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</si>
  <si>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</si>
  <si>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</si>
  <si>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</si>
  <si>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</si>
  <si>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</si>
  <si>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</si>
  <si>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</si>
  <si>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</si>
  <si>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</si>
  <si>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</si>
  <si>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</si>
  <si>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</si>
  <si>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</si>
  <si>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</si>
  <si>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</si>
  <si>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</si>
  <si>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</si>
  <si>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</si>
  <si>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</si>
  <si>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</si>
  <si>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</si>
  <si>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</si>
  <si>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</si>
  <si>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</si>
  <si>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</si>
  <si>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</si>
  <si>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</si>
  <si>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</si>
  <si>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</si>
  <si>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</si>
  <si>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</si>
  <si>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</si>
  <si>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</si>
  <si>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</si>
  <si>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</si>
  <si>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</si>
  <si>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</si>
  <si>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</si>
  <si>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</si>
  <si>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</si>
  <si>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</si>
  <si>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</si>
  <si>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</si>
  <si>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</si>
  <si>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</si>
  <si>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</si>
  <si>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</si>
  <si>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</si>
  <si>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</si>
  <si>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</si>
  <si>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</si>
  <si>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</si>
  <si>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</si>
  <si>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</si>
  <si>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</si>
  <si>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</si>
  <si>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</si>
  <si>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</si>
  <si>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</si>
  <si>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</si>
  <si>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</si>
  <si>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</si>
  <si>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</si>
  <si>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</si>
  <si>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</si>
  <si>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</si>
  <si>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</si>
  <si>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</si>
  <si>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</si>
  <si>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</si>
  <si>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</si>
  <si>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</si>
  <si>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</si>
  <si>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</si>
  <si>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</si>
  <si>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</si>
  <si>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</si>
  <si>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</si>
  <si>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</si>
  <si>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</si>
  <si>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</si>
  <si>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</si>
  <si>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</si>
  <si>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</si>
  <si>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</si>
  <si>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</si>
  <si>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</si>
  <si>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</si>
  <si>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</si>
  <si>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</si>
  <si>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</si>
  <si>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</si>
  <si>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</si>
  <si>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</si>
  <si>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</si>
  <si>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</si>
  <si>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</si>
  <si>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</si>
  <si>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</si>
  <si>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</si>
  <si>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</si>
  <si>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</si>
  <si>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</si>
  <si>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</si>
  <si>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</si>
  <si>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</si>
  <si>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</si>
  <si>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</si>
  <si>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</si>
  <si>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</si>
  <si>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</si>
  <si>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</si>
  <si>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</si>
  <si>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</si>
  <si>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</si>
  <si>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</si>
  <si>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</si>
  <si>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</si>
  <si>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</si>
  <si>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</si>
  <si>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</si>
  <si>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</si>
  <si>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</si>
  <si>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</si>
  <si>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</si>
  <si>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</si>
  <si>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</si>
  <si>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</si>
  <si>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</si>
  <si>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</si>
  <si>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</si>
  <si>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</si>
  <si>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</si>
  <si>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</si>
  <si>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</si>
  <si>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</si>
  <si>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</si>
  <si>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</si>
  <si>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</si>
  <si>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</si>
  <si>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</si>
  <si>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</si>
  <si>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</si>
  <si>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</si>
  <si>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</si>
  <si>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</si>
  <si>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</si>
  <si>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</si>
  <si>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</si>
  <si>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</si>
  <si>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</si>
  <si>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</si>
  <si>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</si>
  <si>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</si>
  <si>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</si>
  <si>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</si>
  <si>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</si>
  <si>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</si>
  <si>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</si>
  <si>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</si>
  <si>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</si>
  <si>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</si>
  <si>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</si>
  <si>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</si>
  <si>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</si>
  <si>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</si>
  <si>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</si>
  <si>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</si>
  <si>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</si>
  <si>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</si>
  <si>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</si>
  <si>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</si>
  <si>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</si>
  <si>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</si>
  <si>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</si>
  <si>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</si>
  <si>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</si>
  <si>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</si>
  <si>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</si>
  <si>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</si>
  <si>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</si>
  <si>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</si>
  <si>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</si>
  <si>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</si>
  <si>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</si>
  <si>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</si>
  <si>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</si>
  <si>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</si>
  <si>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</si>
  <si>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</si>
  <si>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</si>
  <si>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</si>
  <si>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</si>
  <si>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</si>
  <si>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</si>
  <si>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</si>
  <si>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</si>
  <si>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</si>
  <si>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</si>
  <si>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</si>
  <si>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</si>
  <si>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</si>
  <si>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</si>
  <si>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</si>
  <si>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</si>
  <si>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</si>
  <si>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</si>
  <si>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</si>
  <si>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</si>
  <si>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</si>
  <si>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</si>
  <si>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</si>
  <si>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</si>
  <si>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</si>
  <si>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</si>
  <si>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</si>
  <si>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</si>
  <si>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</si>
  <si>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</si>
  <si>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</si>
  <si>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</si>
  <si>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</si>
  <si>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</si>
  <si>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</si>
  <si>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</si>
  <si>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</si>
  <si>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</si>
  <si>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</si>
  <si>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</si>
  <si>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</si>
  <si>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</si>
  <si>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</si>
  <si>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</si>
  <si>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</si>
  <si>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</si>
  <si>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</si>
  <si>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</si>
  <si>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</si>
  <si>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</si>
  <si>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</si>
  <si>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</si>
  <si>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</si>
  <si>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</si>
  <si>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</si>
  <si>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</si>
  <si>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</si>
  <si>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</si>
  <si>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</si>
  <si>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</si>
  <si>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</si>
  <si>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</si>
  <si>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</si>
  <si>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</si>
  <si>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</si>
  <si>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</si>
  <si>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</si>
  <si>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</si>
  <si>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</si>
  <si>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</si>
  <si>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</si>
  <si>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</si>
  <si>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</si>
  <si>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</si>
  <si>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</si>
  <si>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</si>
  <si>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</si>
  <si>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</si>
  <si>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</si>
  <si>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</si>
  <si>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</si>
  <si>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</si>
  <si>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</si>
  <si>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</si>
  <si>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</si>
  <si>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</si>
  <si>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</si>
  <si>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</si>
  <si>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</si>
  <si>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</si>
  <si>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</si>
  <si>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</si>
  <si>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</si>
  <si>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</si>
  <si>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</si>
  <si>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</si>
  <si>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</si>
  <si>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</si>
  <si>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</si>
  <si>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</si>
  <si>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</si>
  <si>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</si>
  <si>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</si>
  <si>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</si>
  <si>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</si>
  <si>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</si>
  <si>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</si>
  <si>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</si>
  <si>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</si>
  <si>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</si>
  <si>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</si>
  <si>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</si>
  <si>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</si>
  <si>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</si>
  <si>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</si>
  <si>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</si>
  <si>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</si>
  <si>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</si>
  <si>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</si>
  <si>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</si>
  <si>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</si>
  <si>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</si>
  <si>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</si>
  <si>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</si>
  <si>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</si>
  <si>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</si>
  <si>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</si>
  <si>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</si>
  <si>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</si>
  <si>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</si>
  <si>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</si>
  <si>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</si>
  <si>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</si>
  <si>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</si>
  <si>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</si>
  <si>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</si>
  <si>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</si>
  <si>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</si>
  <si>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</si>
  <si>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</si>
  <si>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</si>
  <si>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</si>
  <si>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</si>
  <si>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</si>
  <si>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</si>
  <si>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</si>
  <si>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</si>
  <si>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</si>
  <si>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</si>
  <si>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</si>
  <si>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</si>
  <si>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</si>
  <si>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</si>
  <si>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</si>
  <si>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</si>
  <si>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</si>
  <si>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</si>
  <si>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</si>
  <si>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</si>
  <si>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</si>
  <si>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</si>
  <si>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</si>
  <si>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</si>
  <si>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</si>
  <si>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</si>
  <si>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</si>
  <si>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</si>
  <si>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</si>
  <si>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</si>
  <si>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</si>
  <si>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</si>
  <si>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</si>
  <si>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</si>
  <si>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</si>
  <si>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</si>
  <si>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</si>
  <si>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</si>
  <si>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</si>
  <si>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</si>
  <si>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</si>
  <si>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</si>
  <si>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</si>
  <si>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</si>
  <si>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</si>
  <si>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</si>
  <si>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</si>
  <si>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</si>
  <si>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</si>
  <si>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</si>
  <si>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</si>
  <si>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</si>
  <si>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</si>
  <si>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</si>
  <si>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</si>
  <si>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</si>
  <si>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</si>
  <si>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</si>
  <si>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</si>
  <si>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</si>
  <si>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</si>
  <si>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</si>
  <si>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</si>
  <si>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</si>
  <si>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</si>
  <si>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</si>
  <si>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</si>
  <si>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</si>
  <si>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</si>
  <si>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</si>
  <si>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</si>
  <si>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</si>
  <si>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</si>
  <si>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</si>
  <si>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</si>
  <si>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</si>
  <si>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</si>
  <si>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</si>
  <si>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</si>
  <si>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</si>
  <si>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</si>
  <si>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</si>
  <si>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</si>
  <si>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</si>
  <si>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</si>
  <si>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</si>
  <si>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</si>
  <si>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</si>
  <si>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</si>
  <si>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</si>
  <si>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</si>
  <si>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</si>
  <si>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</si>
  <si>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</si>
  <si>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</si>
  <si>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</si>
  <si>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</si>
  <si>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</si>
  <si>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</si>
  <si>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</si>
  <si>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</si>
  <si>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</si>
  <si>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</si>
  <si>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</si>
  <si>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</si>
  <si>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</si>
  <si>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</si>
  <si>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</si>
  <si>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</si>
  <si>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</si>
  <si>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</si>
  <si>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</si>
  <si>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</si>
  <si>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</si>
  <si>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</si>
  <si>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</si>
  <si>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</si>
  <si>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</si>
  <si>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</si>
  <si>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</si>
  <si>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</si>
  <si>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</si>
  <si>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</si>
  <si>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</si>
  <si>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</si>
  <si>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</si>
  <si>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</si>
  <si>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</si>
  <si>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</si>
  <si>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</si>
  <si>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</si>
  <si>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</si>
  <si>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</si>
  <si>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</si>
  <si>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</si>
  <si>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</si>
  <si>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</si>
  <si>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</si>
  <si>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</si>
  <si>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</si>
  <si>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</si>
  <si>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</si>
  <si>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</si>
  <si>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</si>
  <si>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</si>
  <si>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</si>
  <si>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</si>
  <si>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</si>
  <si>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</si>
  <si>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</si>
  <si>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</si>
  <si>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</si>
  <si>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</si>
  <si>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</si>
  <si>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</si>
  <si>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</si>
  <si>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</si>
  <si>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</si>
  <si>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</si>
  <si>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</si>
  <si>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</si>
  <si>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</si>
  <si>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</si>
  <si>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</si>
  <si>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</si>
  <si>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</si>
  <si>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</si>
  <si>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</si>
  <si>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</si>
  <si>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</si>
  <si>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</si>
  <si>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</si>
  <si>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</si>
  <si>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</si>
  <si>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</si>
  <si>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</si>
  <si>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</si>
  <si>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</si>
  <si>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</si>
  <si>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</si>
  <si>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</si>
  <si>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</si>
  <si>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</si>
  <si>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</si>
  <si>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</si>
  <si>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</si>
  <si>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</si>
  <si>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</si>
  <si>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</si>
  <si>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</si>
  <si>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</si>
  <si>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</si>
  <si>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</si>
  <si>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</si>
  <si>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</si>
  <si>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</si>
  <si>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</si>
  <si>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</si>
  <si>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</si>
  <si>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</si>
  <si>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</si>
  <si>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</si>
  <si>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</si>
  <si>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</si>
  <si>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</si>
  <si>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</si>
  <si>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</si>
  <si>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</si>
  <si>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</si>
  <si>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</si>
  <si>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</si>
  <si>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</si>
  <si>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</si>
  <si>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</si>
  <si>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</si>
  <si>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</si>
  <si>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</si>
  <si>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</si>
  <si>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</si>
  <si>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</si>
  <si>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</si>
  <si>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</si>
  <si>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</si>
  <si>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</si>
  <si>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</si>
  <si>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</si>
  <si>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</si>
  <si>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</si>
  <si>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</si>
  <si>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</si>
  <si>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</si>
  <si>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</si>
  <si>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</si>
  <si>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</si>
  <si>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</si>
  <si>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</si>
  <si>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</si>
  <si>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</si>
  <si>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</si>
  <si>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</si>
  <si>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</si>
  <si>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</si>
  <si>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</si>
  <si>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</si>
  <si>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</si>
  <si>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</si>
  <si>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</si>
  <si>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</si>
  <si>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</si>
  <si>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</si>
  <si>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</si>
  <si>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</si>
  <si>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</si>
  <si>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</si>
  <si>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</si>
  <si>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</si>
  <si>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</si>
  <si>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</si>
  <si>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</si>
  <si>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</si>
  <si>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</si>
  <si>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</si>
  <si>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</si>
  <si>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</si>
  <si>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</si>
  <si>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</si>
  <si>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</si>
  <si>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</si>
  <si>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</si>
  <si>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</si>
  <si>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</si>
  <si>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</si>
  <si>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</si>
  <si>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</si>
  <si>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</si>
  <si>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</si>
  <si>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</si>
  <si>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</si>
  <si>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</si>
  <si>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</si>
  <si>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</si>
  <si>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</si>
  <si>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</si>
  <si>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</si>
  <si>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</si>
  <si>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</si>
  <si>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</si>
  <si>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</si>
  <si>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</si>
  <si>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</si>
  <si>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</si>
  <si>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</si>
  <si>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</si>
  <si>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</si>
  <si>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</si>
  <si>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</si>
  <si>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</si>
  <si>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</si>
  <si>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</si>
  <si>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</si>
  <si>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</si>
  <si>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</si>
  <si>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</si>
  <si>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</si>
  <si>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</si>
  <si>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</si>
  <si>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</si>
  <si>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</si>
  <si>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</si>
  <si>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</si>
  <si>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</si>
  <si>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</si>
  <si>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</si>
  <si>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</si>
  <si>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</si>
  <si>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</si>
  <si>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</si>
  <si>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</si>
  <si>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</si>
  <si>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</si>
  <si>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</si>
  <si>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</si>
  <si>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</si>
  <si>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</si>
  <si>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</si>
  <si>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</si>
  <si>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</si>
  <si>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</si>
  <si>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</si>
  <si>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</si>
  <si>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</si>
  <si>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</si>
  <si>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</si>
  <si>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</si>
  <si>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</si>
  <si>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</si>
  <si>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</si>
  <si>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</si>
  <si>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</si>
  <si>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</si>
  <si>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</si>
  <si>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</si>
  <si>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</si>
  <si>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</si>
  <si>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</si>
  <si>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</si>
  <si>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</si>
  <si>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</si>
  <si>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</si>
  <si>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</si>
  <si>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</si>
  <si>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</si>
  <si>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</si>
  <si>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</si>
  <si>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</si>
  <si>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</si>
  <si>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</si>
  <si>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</si>
  <si>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</si>
  <si>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</si>
  <si>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</si>
  <si>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</si>
  <si>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</si>
  <si>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</si>
  <si>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</si>
  <si>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</si>
  <si>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</si>
  <si>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</si>
  <si>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</si>
  <si>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</si>
  <si>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</si>
  <si>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</si>
  <si>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</si>
  <si>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</si>
  <si>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</si>
  <si>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</si>
  <si>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</si>
  <si>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</si>
  <si>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</si>
  <si>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</si>
  <si>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</si>
  <si>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</si>
  <si>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</si>
  <si>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</si>
  <si>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</si>
  <si>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</si>
  <si>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</si>
  <si>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</si>
  <si>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</si>
  <si>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</si>
  <si>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</si>
  <si>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</si>
  <si>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</si>
  <si>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</si>
  <si>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</si>
  <si>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</si>
  <si>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</si>
  <si>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</si>
  <si>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</si>
  <si>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</si>
  <si>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</si>
  <si>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</si>
  <si>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</si>
  <si>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</si>
  <si>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</si>
  <si>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</si>
  <si>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</si>
  <si>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</si>
  <si>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</si>
  <si>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</si>
  <si>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</si>
  <si>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</si>
  <si>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</si>
  <si>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</si>
  <si>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</si>
  <si>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</si>
  <si>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</si>
  <si>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</si>
  <si>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</si>
  <si>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</si>
  <si>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</si>
  <si>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</si>
  <si>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</si>
  <si>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</si>
  <si>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</si>
  <si>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</si>
  <si>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</si>
  <si>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</si>
  <si>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</si>
  <si>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</si>
  <si>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</si>
  <si>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</si>
  <si>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</si>
  <si>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</si>
  <si>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</si>
  <si>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</si>
  <si>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</si>
  <si>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</si>
  <si>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</si>
  <si>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</si>
  <si>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</si>
  <si>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</si>
  <si>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</si>
  <si>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</si>
  <si>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</si>
  <si>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</si>
  <si>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</si>
  <si>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</si>
  <si>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</si>
  <si>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</si>
  <si>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</si>
  <si>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</si>
  <si>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</si>
  <si>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</si>
  <si>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</si>
  <si>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</si>
  <si>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</si>
  <si>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</si>
  <si>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</si>
  <si>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</si>
  <si>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</si>
  <si>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</si>
  <si>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</si>
  <si>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</si>
  <si>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</si>
  <si>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</si>
  <si>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</si>
  <si>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</si>
  <si>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</si>
  <si>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</si>
  <si>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</si>
  <si>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</si>
  <si>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</si>
  <si>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</si>
  <si>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</si>
  <si>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</si>
  <si>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</si>
  <si>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</si>
  <si>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</si>
  <si>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</si>
  <si>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</si>
  <si>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</si>
  <si>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</si>
  <si>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</si>
  <si>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</si>
  <si>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</si>
  <si>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</si>
  <si>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</si>
  <si>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</si>
  <si>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</si>
  <si>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</si>
  <si>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</si>
  <si>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</si>
  <si>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</si>
  <si>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</si>
  <si>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</si>
  <si>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</si>
  <si>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</si>
  <si>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</si>
  <si>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</si>
  <si>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</si>
  <si>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</si>
  <si>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</si>
  <si>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</si>
  <si>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</si>
  <si>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</si>
  <si>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</si>
  <si>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</si>
  <si>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</si>
  <si>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</si>
  <si>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</si>
  <si>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</si>
  <si>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</si>
  <si>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</si>
  <si>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</si>
  <si>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</si>
  <si>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</si>
  <si>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</si>
  <si>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</si>
  <si>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</si>
  <si>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</si>
  <si>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</si>
  <si>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</si>
  <si>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</si>
  <si>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</si>
  <si>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</si>
  <si>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</si>
  <si>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</si>
  <si>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</si>
  <si>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</si>
  <si>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</si>
  <si>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</si>
  <si>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</si>
  <si>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</si>
  <si>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</si>
  <si>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</si>
  <si>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</si>
  <si>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</si>
  <si>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</si>
  <si>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</si>
  <si>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</si>
  <si>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</si>
  <si>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</si>
  <si>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</si>
  <si>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</si>
  <si>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</si>
  <si>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</si>
  <si>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</si>
  <si>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</si>
  <si>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</si>
  <si>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</si>
  <si>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</si>
  <si>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</si>
  <si>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</si>
  <si>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</si>
  <si>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</si>
  <si>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</si>
  <si>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</si>
  <si>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</si>
  <si>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</si>
  <si>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</si>
  <si>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</si>
  <si>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</si>
  <si>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</si>
  <si>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</si>
  <si>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</si>
  <si>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</si>
  <si>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</si>
  <si>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</si>
  <si>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</si>
  <si>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</si>
  <si>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</si>
  <si>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</si>
  <si>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</si>
  <si>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</si>
  <si>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</si>
  <si>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</si>
  <si>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</si>
  <si>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</si>
  <si>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</si>
  <si>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</si>
  <si>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</si>
  <si>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</si>
  <si>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</si>
  <si>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</si>
  <si>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</si>
  <si>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</si>
  <si>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</si>
  <si>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</si>
  <si>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</si>
  <si>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</si>
  <si>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</si>
  <si>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</si>
  <si>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</si>
  <si>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</si>
  <si>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</si>
  <si>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</si>
  <si>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</si>
  <si>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</si>
  <si>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</si>
  <si>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</si>
  <si>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</si>
  <si>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</si>
  <si>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</si>
  <si>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</si>
  <si>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</si>
  <si>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</si>
  <si>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</si>
  <si>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</si>
  <si>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</si>
  <si>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</si>
  <si>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</si>
  <si>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</si>
  <si>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</si>
  <si>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</si>
  <si>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</si>
  <si>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</si>
  <si>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</si>
  <si>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</si>
  <si>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</si>
  <si>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</si>
  <si>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</si>
  <si>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</si>
  <si>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</si>
  <si>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</si>
  <si>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</si>
  <si>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</si>
  <si>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</si>
  <si>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</si>
  <si>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</si>
  <si>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</si>
  <si>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</si>
  <si>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</si>
  <si>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</si>
  <si>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</si>
  <si>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</si>
  <si>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</si>
  <si>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</si>
  <si>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</si>
  <si>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</si>
  <si>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</si>
  <si>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</si>
  <si>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</si>
  <si>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</si>
  <si>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</si>
  <si>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</si>
  <si>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</si>
  <si>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</si>
  <si>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</si>
  <si>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</si>
  <si>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</si>
  <si>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</si>
  <si>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</si>
  <si>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</si>
  <si>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</si>
  <si>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</si>
  <si>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</si>
  <si>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</si>
  <si>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</si>
  <si>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</si>
  <si>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</si>
  <si>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</si>
  <si>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</si>
  <si>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</si>
  <si>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</si>
  <si>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</si>
  <si>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</si>
  <si>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</si>
  <si>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</si>
  <si>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</si>
  <si>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</si>
  <si>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</si>
  <si>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</si>
  <si>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</si>
  <si>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</si>
  <si>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</si>
  <si>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</si>
  <si>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</si>
  <si>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</si>
  <si>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</si>
  <si>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</si>
  <si>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</si>
  <si>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</si>
  <si>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</si>
  <si>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</si>
  <si>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</si>
  <si>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</si>
  <si>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</si>
  <si>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</si>
  <si>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</si>
  <si>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</si>
  <si>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</si>
  <si>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</si>
  <si>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</si>
  <si>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</si>
  <si>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</si>
  <si>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</si>
  <si>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</si>
  <si>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</si>
  <si>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</si>
  <si>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</si>
  <si>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</si>
  <si>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</si>
  <si>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</si>
  <si>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</si>
  <si>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</si>
  <si>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</si>
  <si>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</si>
  <si>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</si>
  <si>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</si>
  <si>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</si>
  <si>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</si>
  <si>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</si>
  <si>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</si>
  <si>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</si>
  <si>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</si>
  <si>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</si>
  <si>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</si>
  <si>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</si>
  <si>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</si>
  <si>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</si>
  <si>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</si>
  <si>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</si>
  <si>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</si>
  <si>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</si>
  <si>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</si>
  <si>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</si>
  <si>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</si>
  <si>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</si>
  <si>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</si>
  <si>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</si>
  <si>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</si>
  <si>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</si>
  <si>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</si>
  <si>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</si>
  <si>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</si>
  <si>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</si>
  <si>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</si>
  <si>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</si>
  <si>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</si>
  <si>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</si>
  <si>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</si>
  <si>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</si>
  <si>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</si>
  <si>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</si>
  <si>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</si>
  <si>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</si>
  <si>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</si>
  <si>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</si>
  <si>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</si>
  <si>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</si>
  <si>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</si>
  <si>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</si>
  <si>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</si>
  <si>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</si>
  <si>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</si>
  <si>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</si>
  <si>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</si>
  <si>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</si>
  <si>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</si>
  <si>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</si>
  <si>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</si>
  <si>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</si>
  <si>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</si>
  <si>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</si>
  <si>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</si>
  <si>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</si>
  <si>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</si>
  <si>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</si>
  <si>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</si>
  <si>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</si>
  <si>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</si>
  <si>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</si>
  <si>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</si>
  <si>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</si>
  <si>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</si>
  <si>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</si>
  <si>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</si>
  <si>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</si>
  <si>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</si>
  <si>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</si>
  <si>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</si>
  <si>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</si>
  <si>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</si>
  <si>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</si>
  <si>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</si>
  <si>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</si>
  <si>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</si>
  <si>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</si>
  <si>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</si>
  <si>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</si>
  <si>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</si>
  <si>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</si>
  <si>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</si>
  <si>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</si>
  <si>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</si>
  <si>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</si>
  <si>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</si>
  <si>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</si>
  <si>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</si>
  <si>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</si>
  <si>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</si>
  <si>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</si>
  <si>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</si>
  <si>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</si>
  <si>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</si>
  <si>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</si>
  <si>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</si>
  <si>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</si>
  <si>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</si>
  <si>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</si>
  <si>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</si>
  <si>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</si>
  <si>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</si>
  <si>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</si>
  <si>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</si>
  <si>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</si>
  <si>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</si>
  <si>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</si>
  <si>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</si>
  <si>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</si>
  <si>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</si>
  <si>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</si>
  <si>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</si>
  <si>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</si>
  <si>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</si>
  <si>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</si>
  <si>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</si>
  <si>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</si>
  <si>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</si>
  <si>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</si>
  <si>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</si>
  <si>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</si>
  <si>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</si>
  <si>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</si>
  <si>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</si>
  <si>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</si>
  <si>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</si>
  <si>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</si>
  <si>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</si>
  <si>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</si>
  <si>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</si>
  <si>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</si>
  <si>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</si>
  <si>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</si>
  <si>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</si>
  <si>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</si>
  <si>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</si>
  <si>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</si>
  <si>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</si>
  <si>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</si>
  <si>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</si>
  <si>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</si>
  <si>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</si>
  <si>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</si>
  <si>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</si>
  <si>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</si>
  <si>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</si>
  <si>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</si>
  <si>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</si>
  <si>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</si>
  <si>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</si>
  <si>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</si>
  <si>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</si>
  <si>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</si>
  <si>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</si>
  <si>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</si>
  <si>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</si>
  <si>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</si>
  <si>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</si>
  <si>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</si>
  <si>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</si>
  <si>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</si>
  <si>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</si>
  <si>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</si>
  <si>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</si>
  <si>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</si>
  <si>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</si>
  <si>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</si>
  <si>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</si>
  <si>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</si>
  <si>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</si>
  <si>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</si>
  <si>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</si>
  <si>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</si>
  <si>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</si>
  <si>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</si>
  <si>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</si>
  <si>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</si>
  <si>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</si>
  <si>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</si>
  <si>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</si>
  <si>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</si>
  <si>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</si>
  <si>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</si>
  <si>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</si>
  <si>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</si>
  <si>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</si>
  <si>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</si>
  <si>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</si>
  <si>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</si>
  <si>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</si>
  <si>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</si>
  <si>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</si>
  <si>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</si>
  <si>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</si>
  <si>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</si>
  <si>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</si>
  <si>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</si>
  <si>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</si>
  <si>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</si>
  <si>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</si>
  <si>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</si>
  <si>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</si>
  <si>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</si>
  <si>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</si>
  <si>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</si>
  <si>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</si>
  <si>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</si>
  <si>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</si>
  <si>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</si>
  <si>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</si>
  <si>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</si>
  <si>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</si>
  <si>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</si>
  <si>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</si>
  <si>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</si>
  <si>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</si>
  <si>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</si>
  <si>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</si>
  <si>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</si>
  <si>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</si>
  <si>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</si>
  <si>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</si>
  <si>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</si>
  <si>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</si>
  <si>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</si>
  <si>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</si>
  <si>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</si>
  <si>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</si>
  <si>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</si>
  <si>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</si>
  <si>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</si>
  <si>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</si>
  <si>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</si>
  <si>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</si>
  <si>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</si>
  <si>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</si>
  <si>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</si>
  <si>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</si>
  <si>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</si>
  <si>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</si>
  <si>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</si>
  <si>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</si>
  <si>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</si>
  <si>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</si>
  <si>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</si>
  <si>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</si>
  <si>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</si>
  <si>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</si>
  <si>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</si>
  <si>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</si>
  <si>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</si>
  <si>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</si>
  <si>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</si>
  <si>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</si>
  <si>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</si>
  <si>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</si>
  <si>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</si>
  <si>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</si>
  <si>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</si>
  <si>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</si>
  <si>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</si>
  <si>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</si>
  <si>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</si>
  <si>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</si>
  <si>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</si>
  <si>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</si>
  <si>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</si>
  <si>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</si>
  <si>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</si>
  <si>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</si>
  <si>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</si>
  <si>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</si>
  <si>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</si>
  <si>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</si>
  <si>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</si>
  <si>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</si>
  <si>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</si>
  <si>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</si>
  <si>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</si>
  <si>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</si>
  <si>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</si>
  <si>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</si>
  <si>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</si>
  <si>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</si>
  <si>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</si>
  <si>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</si>
  <si>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</si>
  <si>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</si>
  <si>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</si>
  <si>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</si>
  <si>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</si>
  <si>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</si>
  <si>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</si>
  <si>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</si>
  <si>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</si>
  <si>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</si>
  <si>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</si>
  <si>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</si>
  <si>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</si>
  <si>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</si>
  <si>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</si>
  <si>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</si>
  <si>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</si>
  <si>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</si>
  <si>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</si>
  <si>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</si>
  <si>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</si>
  <si>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</si>
  <si>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</si>
  <si>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</si>
  <si>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</si>
  <si>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</si>
  <si>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</si>
  <si>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</si>
  <si>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</si>
  <si>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</si>
  <si>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</si>
  <si>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</si>
  <si>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</si>
  <si>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</si>
  <si>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</si>
  <si>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</si>
  <si>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</si>
  <si>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</si>
  <si>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</si>
  <si>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</si>
  <si>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</si>
  <si>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</si>
  <si>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</si>
  <si>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</si>
  <si>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</si>
  <si>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</si>
  <si>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</si>
  <si>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</si>
  <si>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</si>
  <si>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</si>
  <si>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</si>
  <si>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</si>
  <si>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</si>
  <si>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</si>
  <si>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</si>
  <si>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</si>
  <si>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</si>
  <si>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</si>
  <si>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</si>
  <si>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</si>
  <si>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</si>
  <si>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</si>
  <si>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</si>
  <si>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</si>
  <si>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</si>
  <si>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</si>
  <si>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</si>
  <si>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</si>
  <si>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</si>
  <si>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</si>
  <si>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</si>
  <si>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</si>
  <si>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</si>
  <si>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</si>
  <si>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</si>
  <si>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</si>
  <si>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</si>
  <si>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</si>
  <si>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</si>
  <si>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</si>
  <si>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</si>
  <si>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</si>
  <si>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</si>
  <si>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</si>
  <si>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</si>
  <si>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</si>
  <si>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</si>
  <si>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</si>
  <si>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</si>
  <si>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</si>
  <si>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</si>
  <si>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</si>
  <si>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</si>
  <si>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</si>
  <si>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</si>
  <si>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</si>
  <si>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</si>
  <si>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</si>
  <si>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</si>
  <si>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</si>
  <si>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</si>
  <si>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</si>
  <si>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</si>
  <si>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</si>
  <si>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</si>
  <si>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</si>
  <si>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</si>
  <si>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</si>
  <si>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</si>
  <si>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</si>
  <si>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</si>
  <si>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</si>
  <si>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</si>
  <si>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</si>
  <si>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</si>
  <si>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</si>
  <si>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</si>
  <si>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</si>
  <si>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</si>
  <si>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</si>
  <si>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</si>
  <si>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</si>
  <si>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</si>
  <si>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</si>
  <si>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</si>
  <si>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</si>
  <si>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</si>
  <si>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</si>
  <si>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</si>
  <si>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</si>
  <si>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</si>
  <si>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</si>
  <si>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</si>
  <si>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</si>
  <si>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</si>
  <si>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</si>
  <si>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</si>
  <si>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</si>
  <si>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</si>
  <si>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</si>
  <si>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</si>
  <si>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</si>
  <si>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</si>
  <si>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</si>
  <si>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</si>
  <si>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</si>
  <si>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</si>
  <si>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</si>
  <si>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</si>
  <si>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</si>
  <si>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</si>
  <si>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</si>
  <si>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</si>
  <si>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</si>
  <si>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</si>
  <si>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</si>
  <si>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</si>
  <si>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</si>
  <si>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</si>
  <si>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</si>
  <si>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</si>
  <si>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</si>
  <si>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</si>
  <si>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</si>
  <si>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</si>
  <si>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</si>
  <si>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</si>
  <si>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</si>
  <si>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</si>
  <si>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</si>
  <si>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</si>
  <si>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</si>
  <si>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</si>
  <si>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</si>
  <si>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</si>
  <si>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</si>
  <si>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</si>
  <si>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</si>
  <si>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</si>
  <si>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</si>
  <si>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</si>
  <si>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</si>
  <si>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</si>
  <si>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</si>
  <si>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</si>
  <si>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</si>
  <si>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</si>
  <si>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</si>
  <si>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</si>
  <si>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</si>
  <si>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</si>
  <si>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</si>
  <si>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</si>
  <si>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</si>
  <si>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</si>
  <si>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</si>
  <si>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</si>
  <si>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</si>
  <si>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</si>
  <si>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</si>
  <si>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</si>
  <si>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</si>
  <si>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</si>
  <si>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</si>
  <si>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</si>
  <si>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</si>
  <si>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</si>
  <si>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</si>
  <si>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</si>
  <si>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</si>
  <si>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</si>
  <si>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</si>
  <si>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</si>
  <si>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</si>
  <si>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</si>
  <si>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</si>
  <si>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</si>
  <si>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</si>
  <si>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</si>
  <si>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</si>
  <si>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</si>
  <si>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</si>
  <si>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</si>
  <si>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</si>
  <si>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</si>
  <si>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</si>
  <si>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</si>
  <si>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</si>
  <si>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</si>
  <si>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</si>
  <si>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</si>
  <si>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</si>
  <si>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</si>
  <si>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</si>
  <si>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</si>
  <si>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</si>
  <si>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</si>
  <si>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</si>
  <si>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</si>
  <si>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</si>
  <si>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</si>
  <si>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</si>
  <si>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</si>
  <si>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</si>
  <si>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</si>
  <si>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</si>
  <si>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</si>
  <si>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</si>
  <si>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</si>
  <si>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</si>
  <si>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</si>
  <si>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</si>
  <si>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</si>
  <si>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</si>
  <si>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</si>
  <si>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</si>
  <si>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</si>
  <si>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</si>
  <si>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</si>
  <si>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</si>
  <si>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</si>
  <si>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</si>
  <si>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</si>
  <si>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</si>
  <si>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</si>
  <si>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</si>
  <si>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</si>
  <si>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</si>
  <si>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</si>
  <si>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</si>
  <si>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</si>
  <si>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</si>
  <si>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</si>
  <si>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</si>
  <si>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</si>
  <si>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</si>
  <si>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</si>
  <si>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</si>
  <si>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</si>
  <si>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</si>
  <si>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</si>
  <si>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</si>
  <si>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</si>
  <si>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</si>
  <si>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</si>
  <si>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</si>
  <si>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</si>
  <si>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</si>
  <si>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</si>
  <si>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</si>
  <si>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</si>
  <si>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</si>
  <si>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</si>
  <si>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</si>
  <si>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</si>
  <si>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</si>
  <si>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</si>
  <si>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</si>
  <si>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</si>
  <si>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</si>
  <si>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</si>
  <si>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</si>
  <si>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</si>
  <si>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</si>
  <si>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</si>
  <si>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</si>
  <si>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</si>
  <si>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</si>
  <si>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</si>
  <si>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</si>
  <si>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</si>
  <si>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</si>
  <si>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</si>
  <si>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</si>
  <si>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</si>
  <si>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</si>
  <si>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</si>
  <si>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</si>
  <si>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</si>
  <si>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</si>
  <si>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</si>
  <si>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</si>
  <si>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</si>
  <si>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</si>
  <si>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</si>
  <si>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</si>
  <si>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</si>
  <si>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</si>
  <si>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</si>
  <si>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</si>
  <si>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</si>
  <si>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</si>
  <si>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</si>
  <si>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</si>
  <si>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</si>
  <si>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</si>
  <si>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</si>
  <si>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</si>
  <si>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</si>
  <si>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</si>
  <si>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</si>
  <si>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</si>
  <si>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</si>
  <si>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</si>
  <si>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</si>
  <si>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</si>
  <si>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</si>
  <si>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</si>
  <si>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</si>
  <si>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</si>
  <si>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</si>
  <si>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</si>
  <si>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</si>
  <si>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</si>
  <si>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</si>
  <si>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</si>
  <si>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</si>
  <si>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</si>
  <si>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</si>
  <si>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</si>
  <si>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</si>
  <si>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</si>
  <si>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</si>
  <si>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</si>
  <si>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</si>
  <si>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</si>
  <si>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</si>
  <si>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</si>
  <si>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</si>
  <si>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</si>
  <si>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</si>
  <si>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</si>
  <si>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</si>
  <si>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</si>
  <si>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</si>
  <si>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</si>
  <si>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</si>
  <si>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</si>
  <si>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</si>
  <si>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</si>
  <si>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</si>
  <si>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</si>
  <si>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</si>
  <si>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</si>
  <si>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</si>
  <si>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</si>
  <si>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</si>
  <si>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</si>
  <si>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</si>
  <si>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</si>
  <si>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</si>
  <si>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</si>
  <si>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</si>
  <si>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</si>
  <si>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</si>
  <si>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</si>
  <si>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</si>
  <si>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</si>
  <si>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</si>
  <si>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</si>
  <si>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</si>
  <si>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</si>
  <si>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</si>
  <si>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</si>
  <si>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</si>
  <si>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</si>
  <si>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</si>
  <si>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</si>
  <si>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</si>
  <si>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</si>
  <si>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</si>
  <si>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</si>
  <si>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</si>
  <si>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</si>
  <si>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</si>
  <si>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</si>
  <si>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</si>
  <si>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</si>
  <si>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</si>
  <si>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</si>
  <si>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</si>
  <si>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</si>
  <si>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</si>
  <si>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</si>
  <si>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</si>
  <si>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</si>
  <si>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</si>
  <si>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</si>
  <si>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</si>
  <si>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</si>
  <si>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</si>
  <si>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</si>
  <si>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</si>
  <si>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</si>
  <si>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</si>
  <si>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</si>
  <si>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</si>
  <si>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</si>
  <si>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</si>
  <si>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</si>
  <si>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</si>
  <si>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</si>
  <si>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</si>
  <si>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</si>
  <si>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</si>
  <si>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</si>
  <si>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</si>
  <si>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</si>
  <si>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</si>
  <si>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</si>
  <si>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</si>
  <si>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</si>
  <si>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</si>
  <si>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</si>
  <si>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</si>
  <si>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</si>
  <si>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</si>
  <si>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</si>
  <si>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</si>
  <si>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</si>
  <si>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</si>
  <si>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</si>
  <si>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</si>
  <si>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</si>
  <si>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</si>
  <si>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</si>
  <si>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</si>
  <si>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</si>
  <si>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</si>
  <si>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</si>
  <si>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</si>
  <si>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</si>
  <si>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</si>
  <si>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</si>
  <si>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</si>
  <si>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</si>
  <si>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</si>
  <si>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</si>
  <si>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</si>
  <si>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</si>
  <si>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</si>
  <si>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</si>
  <si>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</si>
  <si>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</si>
  <si>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</si>
  <si>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</si>
  <si>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</si>
  <si>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</si>
  <si>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</si>
  <si>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</si>
  <si>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</si>
  <si>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</si>
  <si>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</si>
  <si>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</si>
  <si>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</si>
  <si>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</si>
  <si>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</si>
  <si>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</si>
  <si>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</si>
  <si>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</si>
  <si>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</si>
  <si>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</si>
  <si>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</si>
  <si>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</si>
  <si>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</si>
  <si>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</si>
  <si>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</si>
  <si>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</si>
  <si>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</si>
  <si>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</si>
  <si>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</si>
  <si>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</si>
  <si>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</si>
  <si>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</si>
  <si>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</si>
  <si>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</si>
  <si>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</si>
  <si>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</si>
  <si>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</si>
  <si>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</si>
  <si>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</si>
  <si>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</si>
  <si>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</si>
  <si>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</si>
  <si>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</si>
  <si>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</si>
  <si>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</si>
  <si>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</si>
  <si>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</si>
  <si>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</si>
  <si>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</si>
  <si>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</si>
  <si>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</si>
  <si>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</si>
  <si>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</si>
  <si>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</si>
  <si>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</si>
  <si>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</si>
  <si>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</si>
  <si>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</si>
  <si>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</si>
  <si>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</si>
  <si>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</si>
  <si>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</si>
  <si>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</si>
  <si>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</si>
  <si>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</si>
  <si>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</si>
  <si>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</si>
  <si>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</si>
  <si>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</si>
  <si>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</si>
  <si>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</si>
  <si>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</si>
  <si>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</si>
  <si>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</si>
  <si>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</si>
  <si>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</si>
  <si>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</si>
  <si>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</si>
  <si>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</si>
  <si>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</si>
  <si>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</si>
  <si>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</si>
  <si>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</si>
  <si>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</si>
  <si>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</si>
  <si>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</si>
  <si>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</si>
  <si>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</si>
  <si>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</si>
  <si>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</si>
  <si>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</si>
  <si>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</si>
  <si>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</si>
  <si>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</si>
  <si>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</si>
  <si>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</si>
  <si>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</si>
  <si>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</si>
  <si>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</si>
  <si>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</si>
  <si>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</si>
  <si>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</si>
  <si>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</si>
  <si>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</si>
  <si>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</si>
  <si>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</si>
  <si>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</si>
  <si>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</si>
  <si>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</si>
  <si>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</si>
  <si>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</si>
  <si>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</si>
  <si>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</si>
  <si>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</si>
  <si>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</si>
  <si>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</si>
  <si>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</si>
  <si>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</si>
  <si>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</si>
  <si>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</si>
  <si>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</si>
  <si>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</si>
  <si>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</si>
  <si>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</si>
  <si>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</si>
  <si>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</si>
  <si>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</si>
  <si>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</si>
  <si>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</si>
  <si>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</si>
  <si>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</si>
  <si>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</si>
  <si>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</si>
  <si>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</si>
  <si>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</si>
  <si>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</si>
  <si>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</si>
  <si>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</si>
  <si>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</si>
  <si>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</si>
  <si>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</si>
  <si>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</si>
  <si>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</si>
  <si>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</si>
  <si>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</si>
  <si>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</si>
  <si>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</si>
  <si>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</si>
  <si>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</si>
  <si>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</si>
  <si>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</si>
  <si>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</si>
  <si>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</si>
  <si>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</si>
  <si>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</si>
  <si>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</si>
  <si>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</si>
  <si>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</si>
  <si>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</si>
  <si>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</si>
  <si>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</si>
  <si>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</si>
  <si>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</si>
  <si>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</si>
  <si>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</si>
  <si>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</si>
  <si>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</si>
  <si>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</si>
  <si>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</si>
  <si>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</si>
  <si>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</si>
  <si>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</si>
  <si>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</si>
  <si>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</si>
  <si>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</si>
  <si>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</si>
  <si>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</si>
  <si>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</si>
  <si>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</si>
  <si>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</si>
  <si>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</si>
  <si>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</si>
  <si>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</si>
  <si>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</si>
  <si>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</si>
  <si>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</si>
  <si>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</si>
  <si>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</si>
  <si>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</si>
  <si>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</si>
  <si>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</si>
  <si>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</si>
  <si>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</si>
  <si>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</si>
  <si>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</si>
  <si>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</si>
  <si>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</si>
  <si>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</si>
  <si>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</si>
  <si>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</si>
  <si>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</si>
  <si>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</si>
  <si>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</si>
  <si>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</si>
  <si>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</si>
  <si>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</si>
  <si>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</si>
  <si>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</si>
  <si>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</si>
  <si>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</si>
  <si>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</si>
  <si>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</si>
  <si>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</si>
  <si>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</si>
  <si>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</si>
  <si>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</si>
  <si>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</si>
  <si>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</si>
  <si>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</si>
  <si>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</si>
  <si>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</si>
  <si>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</si>
  <si>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</si>
  <si>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</si>
  <si>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</si>
  <si>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</si>
  <si>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</si>
  <si>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</si>
  <si>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</si>
  <si>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</si>
  <si>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</si>
  <si>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</si>
  <si>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</si>
  <si>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</si>
  <si>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</si>
  <si>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</si>
  <si>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</si>
  <si>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</si>
  <si>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</si>
  <si>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</si>
  <si>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</si>
  <si>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</si>
  <si>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</si>
  <si>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</si>
  <si>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</si>
  <si>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</si>
  <si>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</si>
  <si>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</si>
  <si>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</si>
  <si>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</si>
  <si>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</si>
  <si>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</si>
  <si>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</si>
  <si>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</si>
  <si>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</si>
  <si>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</si>
  <si>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</si>
  <si>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</si>
  <si>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</si>
  <si>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</si>
  <si>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</si>
  <si>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</si>
  <si>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</si>
  <si>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</si>
  <si>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</si>
  <si>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</si>
  <si>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</si>
  <si>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</si>
  <si>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</si>
  <si>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</si>
  <si>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</si>
  <si>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</si>
  <si>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</si>
  <si>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</si>
  <si>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</si>
  <si>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</si>
  <si>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</si>
  <si>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</si>
  <si>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</si>
  <si>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</si>
  <si>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</si>
  <si>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</si>
  <si>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</si>
  <si>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</si>
  <si>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</si>
  <si>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</si>
  <si>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</si>
  <si>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</si>
  <si>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</si>
  <si>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</si>
  <si>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</si>
  <si>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</si>
  <si>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</si>
  <si>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</si>
  <si>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</si>
  <si>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</si>
  <si>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</si>
  <si>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</si>
  <si>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</si>
  <si>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</si>
  <si>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</si>
  <si>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</si>
  <si>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</si>
  <si>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</si>
  <si>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</si>
  <si>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</si>
  <si>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</si>
  <si>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</si>
  <si>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</si>
  <si>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</si>
  <si>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</si>
  <si>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</si>
  <si>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</si>
  <si>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</si>
  <si>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</si>
  <si>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</si>
  <si>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</si>
  <si>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</si>
  <si>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</si>
  <si>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</si>
  <si>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</si>
  <si>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</si>
  <si>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</si>
  <si>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</si>
  <si>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</si>
  <si>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</si>
  <si>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</si>
  <si>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</si>
  <si>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</si>
  <si>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</si>
  <si>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</si>
  <si>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</si>
  <si>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</si>
  <si>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</si>
  <si>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</si>
  <si>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</si>
  <si>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</si>
  <si>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</si>
  <si>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</si>
  <si>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</si>
  <si>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</si>
  <si>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</si>
  <si>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</si>
  <si>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</si>
  <si>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</si>
  <si>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</si>
  <si>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</si>
  <si>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</si>
  <si>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</si>
  <si>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</si>
  <si>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</si>
  <si>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</si>
  <si>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</si>
  <si>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</si>
  <si>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</si>
  <si>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</si>
  <si>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</si>
  <si>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</si>
  <si>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</si>
  <si>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</si>
  <si>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</si>
  <si>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</si>
  <si>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</si>
  <si>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</si>
  <si>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</si>
  <si>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</si>
  <si>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</si>
  <si>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</si>
  <si>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</si>
  <si>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</si>
  <si>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</si>
  <si>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</si>
  <si>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</si>
  <si>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</si>
  <si>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</si>
  <si>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</si>
  <si>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</si>
  <si>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</si>
  <si>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</si>
  <si>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</si>
  <si>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</si>
  <si>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</si>
  <si>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</si>
  <si>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</si>
  <si>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</si>
  <si>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</si>
  <si>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</si>
  <si>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</si>
  <si>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</si>
  <si>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</si>
  <si>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</si>
  <si>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</si>
  <si>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</si>
  <si>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</si>
  <si>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</si>
  <si>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</si>
  <si>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</si>
  <si>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</si>
  <si>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</si>
  <si>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</si>
  <si>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</si>
  <si>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</si>
  <si>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</si>
  <si>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</si>
  <si>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</si>
  <si>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</si>
  <si>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</si>
  <si>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</si>
  <si>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</si>
  <si>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</si>
  <si>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</si>
  <si>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</si>
  <si>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</si>
  <si>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</si>
  <si>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</si>
  <si>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</si>
  <si>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</si>
  <si>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</si>
  <si>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</si>
  <si>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</si>
  <si>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</si>
  <si>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</si>
  <si>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</si>
  <si>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</si>
  <si>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</si>
  <si>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</si>
  <si>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</si>
  <si>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</si>
  <si>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</si>
  <si>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</si>
  <si>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</si>
  <si>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</si>
  <si>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</si>
  <si>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</si>
  <si>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</si>
  <si>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</si>
  <si>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</si>
  <si>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</si>
  <si>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</si>
  <si>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</si>
  <si>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</si>
  <si>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</si>
  <si>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</si>
  <si>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</si>
  <si>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</si>
  <si>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</si>
  <si>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</si>
  <si>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</si>
  <si>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</si>
  <si>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</si>
  <si>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</si>
  <si>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</si>
  <si>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</si>
  <si>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</si>
  <si>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</si>
  <si>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</si>
  <si>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</si>
  <si>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</si>
  <si>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</si>
  <si>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</si>
  <si>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</si>
  <si>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</si>
  <si>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</si>
  <si>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</si>
  <si>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</si>
  <si>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</si>
  <si>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</si>
  <si>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</si>
  <si>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</si>
  <si>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</si>
  <si>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</si>
  <si>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</si>
  <si>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</si>
  <si>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</si>
  <si>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</si>
  <si>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</si>
  <si>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</si>
  <si>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</si>
  <si>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</si>
  <si>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</si>
  <si>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</si>
  <si>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</si>
  <si>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</si>
  <si>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</si>
  <si>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</si>
  <si>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</si>
  <si>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</si>
  <si>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</si>
  <si>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</si>
  <si>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</si>
  <si>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</si>
  <si>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</si>
  <si>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</si>
  <si>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</si>
  <si>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</si>
  <si>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</si>
  <si>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</si>
  <si>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</si>
  <si>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</si>
  <si>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</si>
  <si>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</si>
  <si>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</si>
  <si>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</si>
  <si>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</si>
  <si>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</si>
  <si>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</si>
  <si>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</si>
  <si>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</si>
  <si>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</si>
  <si>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</si>
  <si>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</si>
  <si>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</si>
  <si>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</si>
  <si>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</si>
  <si>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</si>
  <si>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</si>
  <si>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</si>
  <si>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</si>
  <si>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</si>
  <si>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</si>
  <si>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</si>
  <si>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</si>
  <si>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</si>
  <si>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</si>
  <si>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</si>
  <si>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</si>
  <si>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</si>
  <si>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</si>
  <si>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</si>
  <si>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</si>
  <si>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</si>
  <si>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</si>
  <si>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</si>
  <si>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</si>
  <si>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</si>
  <si>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</si>
  <si>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</si>
  <si>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</si>
  <si>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</si>
  <si>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</si>
  <si>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</si>
  <si>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</si>
  <si>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</si>
  <si>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</si>
  <si>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</si>
  <si>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</si>
  <si>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</si>
  <si>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</si>
  <si>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</si>
  <si>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</si>
  <si>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</si>
  <si>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</si>
  <si>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</si>
  <si>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</si>
  <si>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</si>
  <si>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</si>
  <si>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</si>
  <si>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</si>
  <si>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</si>
  <si>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</si>
  <si>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</si>
  <si>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</si>
  <si>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</si>
  <si>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</si>
  <si>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</si>
  <si>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</si>
  <si>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</si>
  <si>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</si>
  <si>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</si>
  <si>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</si>
  <si>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</si>
  <si>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</si>
  <si>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</si>
  <si>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</si>
  <si>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</si>
  <si>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</si>
  <si>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</si>
  <si>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</si>
  <si>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</si>
  <si>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</si>
  <si>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</si>
  <si>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</si>
  <si>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</si>
  <si>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</si>
  <si>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</si>
  <si>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</si>
  <si>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</si>
  <si>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</si>
  <si>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</si>
  <si>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</si>
  <si>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</si>
  <si>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</si>
  <si>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</si>
  <si>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</si>
  <si>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</si>
  <si>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</si>
  <si>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</si>
  <si>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</si>
  <si>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</si>
  <si>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</si>
  <si>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</si>
  <si>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</si>
  <si>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</si>
  <si>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</si>
  <si>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</si>
  <si>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</si>
  <si>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</si>
  <si>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</si>
  <si>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</si>
  <si>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</si>
  <si>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</si>
  <si>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</si>
  <si>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</si>
  <si>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</si>
  <si>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</si>
  <si>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</si>
  <si>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</si>
  <si>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</si>
  <si>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</si>
  <si>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</si>
  <si>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</si>
  <si>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</si>
  <si>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</si>
  <si>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</si>
  <si>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</si>
  <si>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</si>
  <si>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</si>
  <si>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</si>
  <si>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</si>
  <si>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</si>
  <si>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</si>
  <si>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</si>
  <si>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</si>
  <si>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</si>
  <si>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</si>
  <si>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</si>
  <si>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</si>
  <si>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</si>
  <si>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</si>
  <si>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</si>
  <si>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</si>
  <si>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</si>
  <si>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</si>
  <si>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</si>
  <si>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</si>
  <si>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</si>
  <si>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</si>
  <si>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</si>
  <si>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</si>
  <si>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</si>
  <si>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</si>
  <si>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</si>
  <si>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</si>
  <si>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</si>
  <si>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</si>
  <si>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</si>
  <si>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</si>
  <si>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</si>
  <si>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</si>
  <si>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</si>
  <si>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</si>
  <si>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</si>
  <si>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</si>
  <si>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</si>
  <si>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</si>
  <si>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</si>
  <si>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</si>
  <si>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</si>
  <si>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</si>
  <si>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</si>
  <si>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</si>
  <si>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</si>
  <si>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</si>
  <si>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</si>
  <si>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</si>
  <si>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</si>
  <si>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</si>
  <si>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</si>
  <si>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</si>
  <si>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</si>
  <si>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</si>
  <si>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</si>
  <si>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</si>
  <si>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</si>
  <si>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</si>
  <si>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</si>
  <si>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</si>
  <si>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</si>
  <si>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</si>
  <si>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</si>
  <si>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</si>
  <si>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</si>
  <si>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</si>
  <si>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</si>
  <si>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</si>
  <si>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</si>
  <si>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</si>
  <si>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</si>
  <si>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</si>
  <si>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</si>
  <si>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</si>
  <si>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</si>
  <si>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</si>
  <si>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</si>
  <si>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</si>
  <si>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</si>
  <si>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</si>
  <si>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</si>
  <si>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</si>
  <si>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</si>
  <si>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</si>
  <si>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</si>
  <si>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</si>
  <si>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</si>
  <si>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</si>
  <si>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</si>
  <si>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</si>
  <si>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</si>
  <si>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</si>
  <si>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</si>
  <si>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</si>
  <si>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</si>
  <si>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</si>
  <si>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</si>
  <si>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</si>
  <si>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</si>
  <si>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</si>
  <si>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</si>
  <si>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</si>
  <si>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</si>
  <si>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</si>
  <si>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</si>
  <si>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</si>
  <si>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</si>
  <si>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</si>
  <si>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</si>
  <si>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</si>
  <si>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</si>
  <si>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</si>
  <si>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</si>
  <si>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</si>
  <si>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</si>
  <si>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</si>
  <si>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</si>
  <si>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</si>
  <si>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</si>
  <si>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</si>
  <si>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</si>
  <si>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</si>
  <si>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</si>
  <si>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</si>
  <si>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</si>
  <si>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</si>
  <si>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</si>
  <si>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</si>
  <si>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</si>
  <si>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</si>
  <si>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</si>
  <si>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</si>
  <si>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</si>
  <si>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</si>
  <si>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</si>
  <si>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</si>
  <si>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</si>
  <si>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</si>
  <si>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</si>
  <si>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</si>
  <si>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</si>
  <si>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</si>
  <si>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</si>
  <si>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</si>
  <si>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</si>
  <si>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</si>
  <si>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</si>
  <si>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</si>
  <si>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</si>
  <si>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</si>
  <si>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</si>
  <si>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</si>
  <si>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</si>
  <si>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</si>
  <si>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</si>
  <si>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</si>
  <si>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</si>
  <si>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</si>
  <si>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</si>
  <si>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</si>
  <si>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</si>
  <si>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</si>
  <si>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</si>
  <si>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</si>
  <si>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</si>
  <si>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</si>
  <si>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</si>
  <si>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</si>
  <si>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</si>
  <si>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</si>
  <si>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</si>
  <si>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</si>
  <si>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</si>
  <si>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</si>
  <si>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</si>
  <si>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</si>
  <si>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</si>
  <si>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</si>
  <si>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</si>
  <si>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</si>
  <si>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</si>
  <si>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</si>
  <si>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</si>
  <si>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</si>
  <si>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</si>
  <si>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</si>
  <si>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</si>
  <si>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</si>
  <si>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</si>
  <si>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</si>
  <si>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</si>
  <si>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</si>
  <si>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</si>
  <si>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</si>
  <si>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</si>
  <si>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</si>
  <si>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</si>
  <si>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</si>
  <si>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</si>
  <si>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</si>
  <si>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</si>
  <si>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</si>
  <si>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</si>
  <si>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</si>
  <si>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</si>
  <si>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</si>
  <si>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</si>
  <si>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</si>
  <si>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</si>
  <si>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</si>
  <si>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</si>
  <si>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</si>
  <si>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</si>
  <si>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</si>
  <si>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</si>
  <si>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</si>
  <si>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</si>
  <si>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</si>
  <si>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</si>
  <si>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</si>
  <si>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</si>
  <si>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</si>
  <si>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</si>
  <si>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</si>
  <si>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</si>
  <si>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</si>
  <si>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</si>
  <si>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</si>
  <si>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</si>
  <si>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</si>
  <si>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</si>
  <si>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</si>
  <si>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</si>
  <si>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</si>
  <si>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</si>
  <si>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</si>
  <si>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</si>
  <si>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</si>
  <si>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</si>
  <si>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</si>
  <si>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</si>
  <si>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</si>
  <si>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</si>
  <si>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</si>
  <si>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</si>
  <si>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</si>
  <si>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</si>
  <si>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</si>
  <si>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</si>
  <si>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</si>
  <si>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</si>
  <si>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</si>
  <si>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</si>
  <si>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</si>
  <si>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</si>
  <si>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</si>
  <si>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</si>
  <si>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</si>
  <si>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</si>
  <si>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</si>
  <si>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</si>
  <si>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</si>
  <si>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</si>
  <si>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</si>
  <si>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</si>
  <si>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</si>
  <si>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</si>
  <si>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</si>
  <si>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</si>
  <si>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</si>
  <si>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</si>
  <si>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</si>
  <si>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</si>
  <si>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</si>
  <si>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</si>
  <si>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</si>
  <si>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</si>
  <si>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</si>
  <si>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</si>
  <si>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</si>
  <si>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</si>
  <si>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</si>
  <si>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</si>
  <si>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</si>
  <si>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</si>
  <si>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</si>
  <si>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</si>
  <si>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</si>
  <si>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</si>
  <si>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</si>
  <si>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</si>
  <si>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</si>
  <si>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</si>
  <si>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</si>
  <si>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</si>
  <si>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</si>
  <si>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</si>
  <si>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</si>
  <si>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</si>
  <si>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</si>
  <si>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</si>
  <si>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</si>
  <si>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</si>
  <si>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</si>
  <si>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</si>
  <si>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</si>
  <si>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</si>
  <si>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</si>
  <si>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</si>
  <si>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</si>
  <si>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</si>
  <si>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</si>
  <si>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</si>
  <si>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</si>
  <si>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</si>
  <si>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</si>
  <si>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</si>
  <si>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</si>
  <si>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</si>
  <si>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</si>
  <si>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</si>
  <si>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</si>
  <si>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</si>
  <si>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</si>
  <si>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</si>
  <si>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</si>
  <si>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</si>
  <si>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</si>
  <si>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</si>
  <si>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</si>
  <si>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</si>
  <si>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</si>
  <si>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</si>
  <si>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</si>
  <si>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</si>
  <si>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</si>
  <si>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</si>
  <si>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</si>
  <si>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</si>
  <si>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</si>
  <si>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</si>
  <si>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</si>
  <si>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</si>
  <si>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</si>
  <si>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</si>
  <si>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</si>
  <si>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</si>
  <si>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</si>
  <si>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</si>
  <si>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</si>
  <si>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</si>
  <si>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</si>
  <si>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</si>
  <si>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</si>
  <si>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</si>
  <si>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</si>
  <si>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</si>
  <si>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</si>
  <si>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</si>
  <si>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</si>
  <si>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</si>
  <si>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</si>
  <si>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</si>
  <si>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</si>
  <si>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</si>
  <si>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</si>
  <si>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</si>
  <si>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</si>
  <si>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</si>
  <si>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</si>
  <si>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</si>
  <si>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</si>
  <si>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</si>
  <si>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</si>
  <si>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</si>
  <si>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</si>
  <si>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</si>
  <si>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</si>
  <si>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</si>
  <si>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</si>
  <si>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</si>
  <si>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</si>
  <si>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</si>
  <si>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</si>
  <si>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</si>
  <si>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</si>
  <si>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</si>
  <si>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</si>
  <si>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</si>
  <si>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</si>
  <si>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</si>
  <si>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</si>
  <si>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</si>
  <si>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</si>
  <si>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</si>
  <si>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</si>
  <si>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</si>
  <si>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</si>
  <si>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</si>
  <si>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</si>
  <si>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</si>
  <si>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</si>
  <si>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</si>
  <si>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</si>
  <si>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</si>
  <si>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</si>
  <si>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</si>
  <si>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</si>
  <si>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</si>
  <si>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</si>
  <si>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</si>
  <si>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</si>
  <si>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</si>
  <si>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</si>
  <si>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</si>
  <si>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</si>
  <si>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</si>
  <si>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</si>
  <si>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</si>
  <si>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</si>
  <si>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</si>
  <si>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</si>
  <si>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</si>
  <si>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</si>
  <si>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</si>
  <si>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</si>
  <si>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</si>
  <si>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</si>
  <si>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</si>
  <si>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</si>
  <si>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</si>
  <si>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</si>
  <si>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</si>
  <si>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</si>
  <si>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</si>
  <si>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</si>
  <si>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</si>
  <si>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</si>
  <si>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</si>
  <si>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</si>
  <si>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</si>
  <si>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</si>
  <si>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</si>
  <si>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</si>
  <si>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</si>
  <si>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</si>
  <si>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</si>
  <si>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</si>
  <si>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</si>
  <si>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</si>
  <si>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</si>
  <si>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</si>
  <si>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</si>
  <si>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</si>
  <si>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</si>
  <si>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</si>
  <si>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</si>
  <si>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</si>
  <si>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</si>
  <si>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</si>
  <si>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</si>
  <si>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</si>
  <si>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</si>
  <si>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</si>
  <si>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</si>
  <si>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</si>
  <si>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</si>
  <si>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</si>
  <si>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</si>
  <si>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</si>
  <si>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</si>
  <si>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</si>
  <si>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</si>
  <si>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</si>
  <si>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</si>
  <si>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</si>
  <si>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</si>
  <si>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</si>
  <si>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</si>
  <si>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</si>
  <si>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</si>
  <si>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</si>
  <si>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</si>
  <si>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</si>
  <si>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</si>
  <si>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</si>
  <si>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</si>
  <si>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</si>
  <si>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</si>
  <si>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</si>
  <si>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</si>
  <si>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</si>
  <si>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</si>
  <si>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</si>
  <si>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</si>
  <si>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</si>
  <si>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</si>
  <si>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</si>
  <si>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</si>
  <si>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</si>
  <si>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</si>
  <si>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</si>
  <si>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</si>
  <si>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</si>
  <si>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</si>
  <si>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</si>
  <si>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</si>
  <si>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</si>
  <si>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</si>
  <si>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</si>
  <si>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</si>
  <si>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</si>
  <si>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</si>
  <si>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</si>
  <si>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</si>
  <si>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</si>
  <si>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</si>
  <si>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</si>
  <si>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</si>
  <si>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</si>
  <si>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</si>
  <si>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</si>
  <si>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</si>
  <si>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</si>
  <si>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</si>
  <si>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</si>
  <si>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</si>
  <si>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</si>
  <si>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</si>
  <si>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</si>
  <si>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</si>
  <si>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</si>
  <si>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</si>
  <si>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</si>
  <si>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</si>
  <si>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</si>
  <si>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</si>
  <si>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</si>
  <si>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</si>
  <si>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</si>
  <si>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</si>
  <si>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</si>
  <si>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</si>
  <si>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</si>
  <si>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</si>
  <si>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</si>
  <si>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</si>
  <si>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</si>
  <si>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</si>
  <si>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</si>
  <si>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</si>
  <si>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</si>
  <si>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</si>
  <si>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</si>
  <si>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</si>
  <si>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</si>
  <si>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</si>
  <si>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</si>
  <si>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</si>
  <si>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</si>
  <si>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</si>
  <si>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</si>
  <si>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</si>
  <si>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</si>
  <si>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</si>
  <si>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</si>
  <si>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</si>
  <si>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</si>
  <si>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</si>
  <si>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</si>
  <si>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</si>
  <si>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</si>
  <si>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</si>
  <si>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</si>
  <si>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</si>
  <si>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</si>
  <si>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</si>
  <si>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</si>
  <si>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</si>
  <si>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</si>
  <si>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</si>
  <si>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</si>
  <si>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</si>
  <si>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</si>
  <si>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</si>
  <si>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</si>
  <si>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</si>
  <si>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</si>
  <si>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</si>
  <si>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</si>
  <si>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</si>
  <si>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</si>
  <si>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</si>
  <si>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</si>
  <si>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</si>
  <si>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</si>
  <si>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</si>
  <si>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</si>
  <si>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</si>
  <si>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</si>
  <si>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</si>
  <si>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</si>
  <si>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</si>
  <si>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</si>
  <si>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</si>
  <si>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</si>
  <si>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</si>
  <si>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</si>
  <si>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</si>
  <si>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</si>
  <si>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</si>
  <si>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</si>
  <si>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</si>
  <si>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</si>
  <si>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</si>
  <si>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</si>
  <si>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</si>
  <si>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</si>
  <si>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</si>
  <si>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</si>
  <si>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</si>
  <si>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</si>
  <si>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</si>
  <si>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</si>
  <si>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</si>
  <si>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</si>
  <si>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</si>
  <si>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</si>
  <si>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</si>
  <si>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</si>
  <si>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</si>
  <si>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</si>
  <si>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</si>
  <si>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</si>
  <si>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</si>
  <si>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</si>
  <si>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</si>
  <si>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</si>
  <si>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</si>
  <si>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</si>
  <si>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</si>
  <si>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</si>
  <si>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</si>
  <si>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</si>
  <si>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</si>
  <si>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</si>
  <si>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</si>
  <si>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</si>
  <si>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</si>
  <si>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</si>
  <si>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</si>
  <si>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</si>
  <si>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</si>
  <si>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</si>
  <si>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</si>
  <si>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</si>
  <si>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</si>
  <si>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</si>
  <si>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</si>
  <si>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</si>
  <si>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</si>
  <si>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</si>
  <si>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</si>
  <si>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</si>
  <si>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</si>
  <si>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</si>
  <si>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</si>
  <si>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</si>
  <si>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</si>
  <si>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</si>
  <si>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</si>
  <si>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</si>
  <si>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</si>
  <si>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</si>
  <si>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</si>
  <si>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</si>
  <si>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</si>
  <si>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</si>
  <si>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</si>
  <si>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</si>
  <si>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</si>
  <si>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</si>
  <si>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</si>
  <si>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</si>
  <si>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</si>
  <si>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</si>
  <si>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</si>
  <si>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</si>
  <si>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</si>
  <si>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</si>
  <si>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</si>
  <si>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</si>
  <si>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</si>
  <si>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</si>
  <si>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</si>
  <si>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</si>
  <si>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</si>
  <si>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</si>
  <si>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</si>
  <si>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</si>
  <si>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</si>
  <si>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</si>
  <si>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</si>
  <si>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</si>
  <si>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</si>
  <si>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</si>
  <si>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</si>
  <si>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</si>
  <si>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</si>
  <si>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</si>
  <si>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</si>
  <si>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</si>
  <si>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</si>
  <si>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</si>
  <si>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</si>
  <si>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</si>
  <si>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</si>
  <si>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</si>
  <si>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</si>
  <si>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</si>
  <si>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</si>
  <si>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</si>
  <si>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</si>
  <si>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</si>
  <si>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</si>
  <si>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</si>
  <si>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</si>
  <si>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</si>
  <si>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</si>
  <si>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</si>
  <si>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</si>
  <si>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</si>
  <si>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</si>
  <si>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</si>
  <si>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</si>
  <si>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</si>
  <si>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</si>
  <si>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</si>
  <si>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</si>
  <si>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</si>
  <si>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</si>
  <si>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</si>
  <si>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</si>
  <si>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</si>
  <si>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</si>
  <si>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</si>
  <si>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</si>
  <si>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</si>
  <si>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</si>
  <si>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</si>
  <si>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</si>
  <si>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</si>
  <si>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</si>
  <si>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</si>
  <si>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</si>
  <si>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</si>
  <si>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</si>
  <si>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</si>
  <si>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</si>
  <si>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</si>
  <si>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</si>
  <si>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</si>
  <si>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</si>
  <si>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</si>
  <si>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</si>
  <si>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</si>
  <si>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</si>
  <si>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</si>
  <si>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</si>
  <si>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</si>
  <si>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</si>
  <si>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</si>
  <si>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</si>
  <si>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</si>
  <si>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</si>
  <si>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</si>
  <si>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</si>
  <si>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</si>
  <si>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</si>
  <si>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</si>
  <si>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</si>
  <si>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</si>
  <si>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</si>
  <si>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</si>
  <si>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</si>
  <si>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</si>
  <si>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</si>
  <si>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</si>
  <si>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</si>
  <si>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</si>
  <si>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</si>
  <si>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</si>
  <si>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</si>
  <si>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</si>
  <si>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</si>
  <si>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</si>
  <si>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</si>
  <si>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</si>
  <si>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</si>
  <si>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</si>
  <si>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</si>
  <si>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</si>
  <si>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</si>
  <si>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</si>
  <si>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</si>
  <si>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</si>
  <si>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</si>
  <si>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</si>
  <si>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</si>
  <si>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</si>
  <si>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</si>
  <si>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</si>
  <si>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</si>
  <si>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</si>
  <si>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</si>
  <si>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</si>
  <si>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</si>
  <si>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</si>
  <si>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</si>
  <si>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</si>
  <si>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</si>
  <si>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</si>
  <si>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</si>
  <si>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</si>
  <si>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</si>
  <si>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</si>
  <si>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</si>
  <si>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</si>
  <si>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</si>
  <si>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</si>
  <si>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</si>
  <si>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</si>
  <si>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</si>
  <si>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</si>
  <si>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</si>
  <si>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</si>
  <si>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</si>
  <si>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</si>
  <si>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</si>
  <si>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</si>
  <si>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</si>
  <si>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</si>
  <si>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</si>
  <si>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</si>
  <si>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</si>
  <si>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</si>
  <si>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</si>
  <si>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</si>
  <si>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</si>
  <si>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</si>
  <si>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</si>
  <si>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</si>
  <si>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</si>
  <si>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</si>
  <si>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</si>
  <si>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</si>
  <si>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</si>
  <si>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</si>
  <si>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</si>
  <si>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</si>
  <si>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</si>
  <si>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</si>
  <si>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</si>
  <si>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</si>
  <si>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</si>
  <si>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</si>
  <si>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</si>
  <si>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</si>
  <si>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</si>
  <si>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</si>
  <si>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</si>
  <si>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</si>
  <si>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</si>
  <si>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</si>
  <si>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</si>
  <si>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</si>
  <si>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</si>
  <si>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</si>
  <si>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</si>
  <si>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</si>
  <si>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</si>
  <si>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</si>
  <si>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</si>
  <si>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</si>
  <si>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</si>
  <si>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</si>
  <si>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</si>
  <si>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</si>
  <si>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</si>
  <si>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</si>
  <si>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</si>
  <si>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</si>
  <si>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</si>
  <si>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</si>
  <si>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</si>
  <si>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</si>
  <si>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</si>
  <si>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</si>
  <si>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</si>
  <si>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</si>
  <si>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</si>
  <si>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</si>
  <si>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</si>
  <si>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</si>
  <si>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</si>
  <si>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</si>
  <si>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</si>
  <si>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</si>
  <si>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</si>
  <si>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</si>
  <si>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</si>
  <si>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</si>
  <si>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</si>
  <si>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</si>
  <si>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</si>
  <si>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</si>
  <si>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</si>
  <si>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</si>
  <si>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</si>
  <si>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</si>
  <si>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</si>
  <si>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</si>
  <si>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</si>
  <si>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</si>
  <si>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</si>
  <si>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</si>
  <si>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</si>
  <si>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</si>
  <si>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</si>
  <si>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</si>
  <si>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</si>
  <si>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</si>
  <si>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</si>
  <si>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</si>
  <si>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</si>
  <si>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</si>
  <si>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</si>
  <si>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</si>
  <si>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</si>
  <si>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</si>
  <si>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</si>
  <si>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</si>
  <si>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</si>
  <si>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</si>
  <si>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</si>
  <si>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</si>
  <si>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</si>
  <si>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</si>
  <si>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</si>
  <si>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</si>
  <si>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</si>
  <si>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</si>
  <si>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</si>
  <si>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</si>
  <si>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</si>
  <si>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</si>
  <si>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</si>
  <si>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</si>
  <si>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</si>
  <si>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</si>
  <si>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</si>
  <si>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</si>
  <si>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</si>
  <si>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</si>
  <si>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</si>
  <si>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</si>
  <si>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</si>
  <si>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</si>
  <si>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</si>
  <si>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</si>
  <si>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</si>
  <si>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</si>
  <si>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</si>
  <si>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</si>
  <si>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</si>
  <si>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</si>
  <si>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</si>
  <si>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</si>
  <si>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</si>
  <si>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</si>
  <si>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</si>
  <si>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</si>
  <si>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</si>
  <si>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</si>
  <si>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</si>
  <si>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</si>
  <si>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</si>
  <si>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</si>
  <si>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</si>
  <si>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</si>
  <si>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</si>
  <si>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</si>
  <si>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</si>
  <si>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</si>
  <si>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</si>
  <si>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</si>
  <si>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</si>
  <si>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</si>
  <si>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</si>
  <si>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</si>
  <si>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</si>
  <si>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</si>
  <si>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</si>
  <si>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</si>
  <si>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</si>
  <si>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</si>
  <si>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</si>
  <si>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</si>
  <si>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</si>
  <si>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</si>
  <si>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</si>
  <si>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</si>
  <si>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</si>
  <si>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</si>
  <si>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</si>
  <si>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</si>
  <si>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</si>
  <si>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</si>
  <si>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</si>
  <si>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</si>
  <si>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</si>
  <si>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</si>
  <si>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</si>
  <si>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</si>
  <si>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</si>
  <si>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</si>
  <si>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</si>
  <si>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</si>
  <si>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</si>
  <si>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</si>
  <si>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</si>
  <si>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</si>
  <si>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</si>
  <si>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</si>
  <si>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</si>
  <si>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</si>
  <si>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</si>
  <si>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</si>
  <si>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</si>
  <si>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</si>
  <si>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</si>
  <si>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</si>
  <si>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</si>
  <si>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</si>
  <si>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</si>
  <si>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</si>
  <si>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</si>
  <si>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</si>
  <si>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</si>
  <si>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</si>
  <si>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</si>
  <si>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</si>
  <si>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</si>
  <si>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</si>
  <si>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</si>
  <si>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</si>
  <si>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</si>
  <si>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</si>
  <si>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</si>
  <si>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</si>
  <si>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</si>
  <si>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</si>
  <si>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</si>
  <si>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</si>
  <si>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</si>
  <si>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</si>
  <si>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</si>
  <si>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</si>
  <si>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</si>
  <si>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</si>
  <si>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</si>
  <si>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</si>
  <si>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</si>
  <si>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</si>
  <si>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</si>
  <si>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</si>
  <si>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</si>
  <si>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</si>
  <si>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</si>
  <si>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</si>
  <si>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</si>
  <si>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</si>
  <si>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</si>
  <si>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</si>
  <si>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</si>
  <si>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</si>
  <si>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</si>
  <si>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</si>
  <si>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</si>
  <si>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</si>
  <si>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</si>
  <si>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</si>
  <si>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</si>
  <si>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</si>
  <si>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</si>
  <si>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</si>
  <si>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</si>
  <si>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</si>
  <si>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</si>
  <si>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</si>
  <si>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</si>
  <si>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</si>
  <si>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</si>
  <si>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</si>
  <si>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</si>
  <si>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</si>
  <si>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</si>
  <si>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</si>
  <si>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</si>
  <si>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</si>
  <si>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</si>
  <si>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</si>
  <si>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</si>
  <si>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</si>
  <si>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</si>
  <si>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</si>
  <si>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</si>
  <si>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</si>
  <si>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</si>
  <si>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</si>
  <si>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</si>
  <si>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</si>
  <si>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</si>
  <si>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</si>
  <si>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</si>
  <si>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</si>
  <si>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</si>
  <si>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</si>
  <si>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</si>
  <si>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</si>
  <si>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</si>
  <si>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</si>
  <si>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</si>
  <si>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</si>
  <si>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</si>
  <si>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</si>
  <si>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</si>
  <si>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</si>
  <si>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</si>
  <si>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</si>
  <si>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</si>
  <si>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</si>
  <si>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</si>
  <si>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</si>
  <si>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</si>
  <si>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</si>
  <si>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</si>
  <si>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</si>
  <si>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</si>
  <si>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</si>
  <si>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</si>
  <si>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</si>
  <si>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</si>
  <si>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</si>
  <si>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</si>
  <si>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</si>
  <si>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</si>
  <si>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</si>
  <si>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</si>
  <si>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</si>
  <si>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</si>
  <si>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</si>
  <si>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</si>
  <si>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</si>
  <si>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</si>
  <si>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</si>
  <si>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</si>
  <si>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</si>
  <si>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</si>
  <si>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</si>
  <si>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</si>
  <si>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</si>
  <si>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</si>
  <si>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</si>
  <si>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</si>
  <si>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</si>
  <si>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</si>
  <si>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</si>
  <si>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</si>
  <si>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</si>
  <si>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</si>
  <si>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</si>
  <si>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</si>
  <si>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</si>
  <si>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</si>
  <si>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</si>
  <si>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</si>
  <si>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</si>
  <si>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</si>
  <si>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</si>
  <si>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</si>
  <si>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</si>
  <si>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</si>
  <si>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</si>
  <si>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</si>
  <si>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</si>
  <si>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</si>
  <si>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</si>
  <si>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</si>
  <si>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</si>
  <si>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</si>
  <si>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</si>
  <si>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</si>
  <si>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</si>
  <si>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</si>
  <si>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</si>
  <si>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</si>
  <si>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</si>
  <si>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</si>
  <si>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</si>
  <si>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</si>
  <si>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</si>
  <si>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</si>
  <si>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</si>
  <si>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</si>
  <si>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</si>
  <si>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</si>
  <si>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</si>
  <si>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</si>
  <si>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</si>
  <si>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</si>
  <si>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</si>
  <si>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</si>
  <si>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</si>
  <si>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</si>
  <si>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</si>
  <si>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</si>
  <si>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</si>
  <si>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</si>
  <si>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</si>
  <si>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</si>
  <si>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</si>
  <si>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</si>
  <si>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</si>
  <si>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</si>
  <si>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</si>
  <si>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</si>
  <si>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</si>
  <si>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</si>
  <si>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</si>
  <si>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</si>
  <si>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</si>
  <si>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</si>
  <si>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</si>
  <si>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</si>
  <si>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</si>
  <si>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</si>
  <si>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</si>
  <si>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</si>
  <si>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</si>
  <si>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</si>
  <si>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</si>
  <si>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</si>
  <si>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</si>
  <si>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</si>
  <si>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</si>
  <si>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</si>
  <si>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</si>
  <si>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</si>
  <si>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</si>
  <si>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</si>
  <si>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</si>
  <si>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</si>
  <si>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</si>
  <si>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</si>
  <si>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</si>
  <si>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</si>
  <si>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</si>
  <si>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</si>
  <si>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</si>
  <si>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</si>
  <si>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</si>
  <si>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</si>
  <si>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</si>
  <si>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</si>
  <si>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</si>
  <si>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</si>
  <si>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</si>
  <si>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</si>
  <si>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</si>
  <si>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</si>
  <si>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</si>
  <si>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</si>
  <si>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</si>
  <si>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</si>
  <si>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</si>
  <si>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</si>
  <si>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</si>
  <si>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</si>
  <si>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</si>
  <si>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</si>
  <si>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</si>
  <si>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</si>
  <si>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</si>
  <si>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</si>
  <si>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</si>
  <si>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</si>
  <si>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</si>
  <si>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</si>
  <si>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</si>
  <si>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</si>
  <si>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</si>
  <si>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</si>
  <si>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</si>
  <si>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</si>
  <si>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</si>
  <si>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</si>
  <si>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</si>
  <si>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</si>
  <si>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</si>
  <si>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</si>
  <si>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</si>
  <si>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</si>
  <si>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</si>
  <si>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</si>
  <si>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</si>
  <si>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</si>
  <si>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</si>
  <si>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</si>
  <si>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</si>
  <si>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</si>
  <si>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</si>
  <si>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</si>
  <si>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</si>
  <si>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</si>
  <si>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</si>
  <si>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</si>
  <si>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</si>
  <si>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</si>
  <si>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</si>
  <si>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</si>
  <si>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</si>
  <si>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</si>
  <si>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</si>
  <si>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</si>
  <si>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</si>
  <si>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</si>
  <si>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</si>
  <si>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</si>
  <si>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</si>
  <si>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</si>
  <si>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</si>
  <si>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</si>
  <si>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</si>
  <si>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</si>
  <si>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</si>
  <si>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</si>
  <si>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</si>
  <si>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</si>
  <si>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</si>
  <si>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</si>
  <si>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</si>
  <si>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</si>
  <si>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</si>
  <si>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</si>
  <si>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</si>
  <si>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</si>
  <si>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</si>
  <si>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</si>
  <si>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</si>
  <si>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</si>
  <si>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</si>
  <si>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</si>
  <si>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</si>
  <si>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</si>
  <si>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</si>
  <si>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</si>
  <si>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</si>
  <si>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</si>
  <si>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</si>
  <si>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</si>
  <si>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</si>
  <si>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</si>
  <si>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</si>
  <si>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</si>
  <si>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</si>
  <si>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</si>
  <si>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</si>
  <si>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</si>
  <si>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</si>
  <si>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</si>
  <si>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</si>
  <si>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</si>
  <si>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</si>
  <si>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</si>
  <si>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</si>
  <si>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</si>
  <si>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</si>
  <si>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</si>
  <si>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</si>
  <si>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</si>
  <si>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</si>
  <si>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</si>
  <si>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</si>
  <si>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</si>
  <si>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</si>
  <si>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</si>
  <si>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</si>
  <si>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</si>
  <si>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</si>
  <si>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</si>
  <si>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</si>
  <si>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</si>
  <si>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</si>
  <si>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</si>
  <si>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</si>
  <si>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</si>
  <si>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</si>
  <si>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</si>
  <si>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</si>
  <si>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</si>
  <si>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</si>
  <si>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</si>
  <si>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</si>
  <si>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</si>
  <si>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</si>
  <si>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</si>
  <si>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</si>
  <si>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</si>
  <si>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</si>
  <si>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</si>
  <si>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</si>
  <si>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</si>
  <si>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</si>
  <si>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</si>
  <si>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</si>
  <si>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</si>
  <si>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</si>
  <si>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</si>
  <si>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</si>
  <si>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</si>
  <si>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</si>
  <si>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</si>
  <si>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</si>
  <si>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</si>
  <si>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</si>
  <si>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</si>
  <si>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</si>
  <si>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</si>
  <si>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</si>
  <si>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</si>
  <si>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</si>
  <si>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</si>
  <si>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</si>
  <si>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</si>
  <si>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</si>
  <si>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</si>
  <si>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</si>
  <si>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</si>
  <si>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</si>
  <si>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</si>
  <si>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</si>
  <si>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</si>
  <si>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</si>
  <si>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</si>
  <si>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</si>
  <si>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</si>
  <si>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</si>
  <si>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</si>
  <si>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</si>
  <si>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</si>
  <si>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</si>
  <si>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</si>
  <si>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</si>
  <si>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</si>
  <si>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</si>
  <si>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</si>
  <si>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</si>
  <si>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</si>
  <si>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</si>
  <si>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</si>
  <si>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</si>
  <si>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</si>
  <si>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</si>
  <si>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</si>
  <si>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</si>
  <si>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</si>
  <si>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</si>
  <si>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</si>
  <si>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</si>
  <si>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</si>
  <si>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</si>
  <si>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</si>
  <si>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</si>
  <si>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</si>
  <si>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</si>
  <si>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</si>
  <si>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</si>
  <si>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</si>
  <si>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</si>
  <si>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</si>
  <si>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</si>
  <si>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</si>
  <si>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</si>
  <si>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</si>
  <si>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</si>
  <si>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</si>
  <si>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</si>
  <si>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</si>
  <si>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</si>
  <si>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</si>
  <si>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</si>
  <si>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</si>
  <si>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</si>
  <si>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</si>
  <si>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</si>
  <si>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</si>
  <si>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</si>
  <si>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</si>
  <si>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</si>
  <si>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</si>
  <si>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</si>
  <si>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</si>
  <si>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</si>
  <si>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</si>
  <si>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</si>
  <si>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</si>
  <si>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</si>
  <si>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</si>
  <si>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</si>
  <si>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</si>
  <si>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</si>
  <si>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</si>
  <si>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</si>
  <si>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</si>
  <si>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</si>
  <si>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</si>
  <si>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</si>
  <si>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</si>
  <si>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</si>
  <si>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</si>
  <si>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</si>
  <si>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</si>
  <si>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</si>
  <si>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</si>
  <si>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</si>
  <si>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</si>
  <si>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</si>
  <si>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</si>
  <si>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</si>
  <si>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</si>
  <si>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</si>
  <si>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</si>
  <si>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</si>
  <si>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</si>
  <si>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</si>
  <si>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</si>
  <si>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</si>
  <si>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</si>
  <si>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</si>
  <si>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</si>
  <si>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</si>
  <si>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</si>
  <si>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</si>
  <si>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</si>
  <si>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</si>
  <si>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</si>
  <si>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</si>
  <si>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</si>
  <si>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</si>
  <si>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</si>
  <si>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</si>
  <si>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</si>
  <si>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</si>
  <si>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</si>
  <si>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</si>
  <si>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</si>
  <si>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</si>
  <si>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</si>
  <si>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</si>
  <si>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</si>
  <si>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</si>
  <si>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</si>
  <si>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</si>
  <si>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</si>
  <si>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</si>
  <si>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</si>
  <si>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</si>
  <si>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</si>
  <si>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</si>
  <si>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</si>
  <si>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</si>
  <si>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</si>
  <si>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</si>
  <si>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</si>
  <si>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</si>
  <si>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</si>
  <si>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</si>
  <si>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</si>
  <si>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</si>
  <si>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</si>
  <si>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</si>
  <si>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</si>
  <si>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</si>
  <si>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</si>
  <si>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</si>
  <si>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</si>
  <si>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</si>
  <si>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</si>
  <si>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</si>
  <si>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</si>
  <si>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</si>
  <si>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</si>
  <si>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</si>
  <si>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</si>
  <si>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</si>
  <si>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</si>
  <si>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</si>
  <si>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</si>
  <si>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</si>
  <si>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</si>
  <si>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</si>
  <si>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</si>
  <si>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</si>
  <si>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</si>
  <si>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</si>
  <si>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</si>
  <si>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</si>
  <si>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</si>
  <si>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</si>
  <si>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</si>
  <si>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</si>
  <si>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</si>
  <si>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</si>
  <si>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</si>
  <si>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</si>
  <si>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</si>
  <si>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</si>
  <si>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</si>
  <si>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</si>
  <si>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</si>
  <si>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</si>
  <si>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</si>
  <si>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</si>
  <si>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</si>
  <si>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</si>
  <si>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</si>
  <si>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</si>
  <si>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</si>
  <si>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</si>
  <si>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</si>
  <si>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</si>
  <si>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</si>
  <si>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</si>
  <si>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</si>
  <si>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</si>
  <si>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</si>
  <si>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</si>
  <si>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</si>
  <si>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</si>
  <si>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</si>
  <si>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</si>
  <si>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</si>
  <si>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</si>
  <si>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</si>
  <si>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</si>
  <si>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</si>
  <si>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</si>
  <si>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</si>
  <si>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</si>
  <si>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</si>
  <si>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</si>
  <si>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</si>
  <si>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</si>
  <si>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</si>
  <si>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</si>
  <si>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</si>
  <si>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</si>
  <si>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</si>
  <si>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</si>
  <si>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</si>
  <si>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</si>
  <si>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</si>
  <si>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</si>
  <si>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</si>
  <si>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</si>
  <si>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</si>
  <si>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</si>
  <si>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</si>
  <si>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</si>
  <si>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</si>
  <si>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</si>
  <si>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</si>
  <si>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</si>
  <si>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</si>
  <si>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</si>
  <si>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</si>
  <si>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</si>
  <si>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</si>
  <si>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</si>
  <si>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</si>
  <si>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</si>
  <si>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</si>
  <si>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</si>
  <si>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</si>
  <si>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</si>
  <si>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</si>
  <si>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</si>
  <si>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</si>
  <si>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</si>
  <si>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</si>
  <si>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</si>
  <si>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</si>
  <si>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</si>
  <si>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</si>
  <si>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</si>
  <si>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</si>
  <si>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</si>
  <si>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</si>
  <si>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</si>
  <si>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</si>
  <si>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</si>
  <si>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</si>
  <si>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</si>
  <si>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</si>
  <si>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</si>
  <si>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</si>
  <si>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</si>
  <si>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</si>
  <si>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</si>
  <si>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</si>
  <si>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</si>
  <si>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</si>
  <si>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</si>
  <si>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</si>
  <si>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</si>
  <si>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</si>
  <si>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</si>
  <si>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</si>
  <si>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</si>
  <si>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</si>
  <si>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</si>
  <si>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</si>
  <si>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</si>
  <si>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</si>
  <si>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</si>
  <si>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</si>
  <si>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</si>
  <si>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</si>
  <si>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</si>
  <si>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</si>
  <si>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</si>
  <si>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</si>
  <si>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</si>
  <si>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</si>
  <si>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</si>
  <si>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</si>
  <si>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</si>
  <si>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</si>
  <si>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</si>
  <si>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</si>
  <si>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</si>
  <si>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</si>
  <si>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</si>
  <si>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</si>
  <si>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</si>
  <si>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</si>
  <si>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</si>
  <si>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</si>
  <si>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</si>
  <si>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</si>
  <si>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</si>
  <si>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</si>
  <si>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</si>
  <si>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</si>
  <si>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</si>
  <si>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</si>
  <si>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</si>
  <si>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</si>
  <si>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</si>
  <si>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</si>
  <si>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</si>
  <si>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</si>
  <si>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</si>
  <si>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</si>
  <si>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</si>
  <si>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</si>
  <si>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</si>
  <si>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</si>
  <si>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</si>
  <si>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</si>
  <si>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</si>
  <si>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</si>
  <si>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</si>
  <si>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</si>
  <si>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</si>
  <si>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</si>
  <si>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</si>
  <si>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</si>
  <si>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</si>
  <si>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</si>
  <si>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</si>
  <si>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</si>
  <si>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</si>
  <si>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</si>
  <si>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</si>
  <si>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</si>
  <si>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</si>
  <si>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</si>
  <si>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</si>
  <si>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</si>
  <si>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</si>
  <si>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</si>
  <si>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</si>
  <si>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</si>
  <si>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</si>
  <si>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</si>
  <si>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</si>
  <si>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</si>
  <si>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</si>
  <si>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</si>
  <si>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</si>
  <si>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</si>
  <si>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</si>
  <si>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</si>
  <si>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</si>
  <si>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</si>
  <si>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</si>
  <si>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</si>
  <si>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</si>
  <si>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</si>
  <si>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</si>
  <si>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</si>
  <si>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</si>
  <si>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</si>
  <si>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</si>
  <si>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</si>
  <si>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</si>
  <si>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</si>
  <si>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</si>
  <si>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</si>
  <si>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</si>
  <si>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</si>
  <si>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</si>
  <si>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</si>
  <si>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</si>
  <si>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</si>
  <si>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</si>
  <si>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</si>
  <si>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</si>
  <si>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</si>
  <si>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</si>
  <si>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</si>
  <si>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</si>
  <si>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</si>
  <si>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</si>
  <si>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</si>
  <si>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</si>
  <si>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</si>
  <si>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</si>
  <si>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</si>
  <si>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</si>
  <si>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</si>
  <si>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</si>
  <si>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</si>
  <si>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</si>
  <si>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</si>
  <si>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</si>
  <si>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</si>
  <si>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</si>
  <si>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</si>
  <si>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</si>
  <si>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</si>
  <si>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</si>
  <si>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</si>
  <si>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</si>
  <si>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</si>
  <si>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</si>
  <si>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</si>
  <si>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</si>
  <si>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</si>
  <si>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</si>
  <si>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</si>
  <si>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</si>
  <si>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</si>
  <si>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</si>
  <si>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</si>
  <si>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</si>
  <si>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</si>
  <si>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</si>
  <si>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</si>
  <si>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</si>
  <si>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</si>
  <si>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</si>
  <si>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</si>
  <si>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</si>
  <si>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</si>
  <si>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</si>
  <si>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</si>
  <si>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</si>
  <si>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</si>
  <si>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</si>
  <si>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</si>
  <si>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</si>
  <si>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</si>
  <si>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</si>
  <si>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</si>
  <si>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</si>
  <si>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</si>
  <si>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</si>
  <si>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</si>
  <si>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</si>
  <si>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</si>
  <si>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</si>
  <si>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</si>
  <si>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</si>
  <si>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</si>
  <si>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</si>
  <si>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</si>
  <si>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</si>
  <si>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</si>
  <si>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</si>
  <si>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</si>
  <si>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</si>
  <si>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</si>
  <si>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</si>
  <si>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</si>
  <si>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</si>
  <si>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</si>
  <si>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</si>
  <si>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</si>
  <si>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</si>
  <si>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</si>
  <si>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</si>
  <si>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</si>
  <si>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</si>
  <si>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</si>
  <si>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</si>
  <si>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</si>
  <si>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</si>
  <si>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</si>
  <si>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</si>
  <si>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</si>
  <si>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</si>
  <si>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</si>
  <si>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</si>
  <si>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</si>
  <si>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</si>
  <si>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</si>
  <si>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</si>
  <si>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</si>
  <si>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</si>
  <si>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</si>
  <si>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</si>
  <si>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</si>
  <si>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</si>
  <si>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</si>
  <si>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</si>
  <si>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</si>
  <si>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</si>
  <si>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</si>
  <si>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</si>
  <si>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</si>
  <si>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</si>
  <si>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</si>
  <si>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</si>
  <si>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</si>
  <si>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</si>
  <si>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</si>
  <si>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</si>
  <si>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</si>
  <si>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</si>
  <si>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</si>
  <si>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</si>
  <si>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</si>
  <si>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</si>
  <si>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</si>
  <si>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</si>
  <si>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</si>
  <si>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</si>
  <si>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</si>
  <si>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</si>
  <si>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</si>
  <si>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</si>
  <si>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</si>
  <si>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</si>
  <si>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</si>
  <si>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</si>
  <si>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</si>
  <si>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</si>
  <si>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</si>
  <si>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</si>
  <si>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</si>
  <si>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</si>
  <si>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</si>
  <si>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</si>
  <si>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</si>
  <si>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</si>
  <si>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</si>
  <si>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</si>
  <si>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</si>
  <si>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</si>
  <si>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</si>
  <si>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</si>
  <si>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</si>
  <si>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</si>
  <si>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</si>
  <si>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</si>
  <si>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</si>
  <si>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</si>
  <si>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</si>
  <si>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</si>
  <si>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</si>
  <si>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</si>
  <si>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</si>
  <si>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</si>
  <si>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</si>
  <si>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</si>
  <si>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</si>
  <si>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</si>
  <si>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</si>
  <si>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</si>
  <si>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</si>
  <si>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</si>
  <si>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</si>
  <si>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</si>
  <si>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</si>
  <si>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</si>
  <si>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</si>
  <si>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</si>
  <si>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</si>
  <si>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</si>
  <si>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</si>
  <si>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</si>
  <si>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</si>
  <si>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</si>
  <si>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</si>
  <si>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</si>
  <si>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</si>
  <si>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</si>
  <si>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</si>
  <si>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</si>
  <si>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</si>
  <si>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</si>
  <si>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</si>
  <si>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</si>
  <si>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</si>
  <si>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</si>
  <si>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</si>
  <si>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</si>
  <si>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</si>
  <si>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</si>
  <si>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</si>
  <si>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</si>
  <si>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</si>
  <si>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</si>
  <si>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</si>
  <si>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</si>
  <si>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</si>
  <si>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</si>
  <si>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</si>
  <si>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</si>
  <si>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</si>
  <si>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</si>
  <si>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</si>
  <si>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</si>
  <si>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</si>
  <si>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</si>
  <si>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</si>
  <si>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</si>
  <si>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</si>
  <si>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</si>
  <si>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</si>
  <si>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</si>
  <si>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</si>
  <si>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</si>
  <si>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</si>
  <si>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</si>
  <si>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</si>
  <si>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</si>
  <si>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</si>
  <si>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</si>
  <si>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</si>
  <si>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</si>
  <si>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</si>
  <si>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</si>
  <si>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</si>
  <si>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</si>
  <si>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</si>
  <si>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</si>
  <si>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</si>
  <si>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</si>
  <si>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</si>
  <si>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</si>
  <si>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</si>
  <si>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</si>
  <si>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</si>
  <si>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</si>
  <si>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</si>
  <si>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</si>
  <si>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</si>
  <si>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</si>
  <si>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</si>
  <si>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</si>
  <si>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</si>
  <si>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</si>
  <si>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</si>
  <si>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</si>
  <si>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</si>
  <si>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</si>
  <si>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</si>
  <si>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</si>
  <si>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</si>
  <si>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</si>
  <si>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</si>
  <si>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</si>
  <si>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</si>
  <si>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</si>
  <si>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</si>
  <si>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</si>
  <si>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</si>
  <si>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</si>
  <si>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</si>
  <si>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</si>
  <si>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</si>
  <si>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</si>
  <si>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</si>
  <si>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</si>
  <si>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</si>
  <si>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</si>
  <si>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</si>
  <si>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</si>
  <si>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</si>
  <si>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</si>
  <si>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</si>
  <si>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</si>
  <si>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</si>
  <si>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</si>
  <si>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</si>
  <si>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</si>
  <si>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</si>
  <si>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</si>
  <si>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</si>
  <si>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</si>
  <si>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</si>
  <si>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</si>
  <si>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</si>
  <si>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</si>
  <si>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</si>
  <si>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</si>
  <si>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</si>
  <si>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</si>
  <si>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</si>
  <si>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</si>
  <si>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</si>
  <si>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</si>
  <si>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</si>
  <si>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</si>
  <si>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</si>
  <si>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</si>
  <si>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</si>
  <si>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</si>
  <si>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</si>
  <si>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</si>
  <si>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</si>
  <si>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</si>
  <si>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</si>
  <si>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</si>
  <si>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</si>
  <si>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</si>
  <si>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</si>
  <si>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</si>
  <si>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</si>
  <si>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</si>
  <si>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</si>
  <si>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</si>
  <si>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</si>
  <si>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</si>
  <si>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</si>
  <si>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</si>
  <si>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</si>
  <si>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</si>
  <si>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</si>
  <si>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</si>
  <si>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</si>
  <si>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</si>
  <si>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</si>
  <si>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</si>
  <si>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</si>
  <si>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</si>
  <si>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</si>
  <si>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</si>
  <si>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</si>
  <si>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</si>
  <si>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</si>
  <si>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</si>
  <si>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</si>
  <si>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</si>
  <si>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</si>
  <si>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</si>
  <si>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</si>
  <si>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</si>
  <si>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</si>
  <si>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</si>
  <si>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</si>
  <si>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</si>
  <si>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</si>
  <si>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</si>
  <si>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</si>
  <si>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</si>
  <si>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</si>
  <si>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</si>
  <si>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</si>
  <si>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</si>
  <si>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</si>
  <si>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</si>
  <si>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</si>
  <si>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</si>
  <si>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</si>
  <si>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</si>
  <si>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</si>
  <si>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</si>
  <si>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</si>
  <si>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</si>
  <si>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</si>
  <si>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</si>
  <si>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</si>
  <si>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</si>
  <si>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</si>
  <si>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</si>
  <si>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</si>
  <si>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</si>
  <si>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</si>
  <si>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</si>
  <si>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</si>
  <si>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</si>
  <si>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</si>
  <si>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</si>
  <si>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</si>
  <si>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</si>
  <si>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</si>
  <si>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</si>
  <si>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</si>
  <si>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</si>
  <si>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</si>
  <si>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</si>
  <si>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</si>
  <si>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</si>
  <si>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</si>
  <si>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</si>
  <si>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</si>
  <si>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</si>
  <si>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</si>
  <si>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</si>
  <si>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</si>
  <si>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</si>
  <si>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</si>
  <si>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</si>
  <si>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</si>
  <si>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</si>
  <si>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</si>
  <si>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</si>
  <si>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</si>
  <si>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</si>
  <si>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</si>
  <si>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</si>
  <si>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</si>
  <si>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</si>
  <si>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</si>
  <si>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</si>
  <si>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</si>
  <si>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</si>
  <si>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</si>
  <si>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</si>
  <si>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</si>
  <si>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</si>
  <si>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</si>
  <si>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</si>
  <si>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</si>
  <si>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</si>
  <si>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</si>
  <si>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</si>
  <si>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</si>
  <si>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</si>
  <si>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</si>
  <si>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</si>
  <si>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</si>
  <si>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</si>
  <si>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</si>
  <si>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</si>
  <si>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</si>
  <si>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</si>
  <si>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</si>
  <si>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</si>
  <si>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</si>
  <si>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</si>
  <si>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</si>
  <si>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</si>
  <si>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</si>
  <si>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</si>
  <si>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</si>
  <si>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</si>
  <si>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</si>
  <si>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</si>
  <si>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</si>
  <si>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</si>
  <si>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</si>
  <si>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</si>
  <si>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</si>
  <si>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</si>
  <si>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</si>
  <si>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</si>
  <si>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</si>
  <si>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</si>
  <si>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</si>
  <si>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</si>
  <si>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</si>
  <si>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</si>
  <si>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</si>
  <si>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</si>
  <si>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</si>
  <si>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</si>
  <si>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</si>
  <si>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</si>
  <si>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</si>
  <si>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</si>
  <si>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</si>
  <si>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</si>
  <si>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</si>
  <si>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</si>
  <si>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</si>
  <si>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</si>
  <si>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</si>
  <si>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</si>
  <si>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</si>
  <si>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</si>
  <si>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</si>
  <si>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</si>
  <si>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</si>
  <si>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</si>
  <si>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</si>
  <si>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</si>
  <si>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</si>
  <si>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</si>
  <si>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</si>
  <si>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</si>
  <si>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</si>
  <si>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</si>
  <si>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</si>
  <si>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</si>
  <si>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</si>
  <si>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</si>
  <si>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</si>
  <si>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</si>
  <si>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</si>
  <si>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</si>
  <si>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</si>
  <si>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</si>
  <si>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</si>
  <si>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</si>
  <si>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</si>
  <si>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</si>
  <si>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</si>
  <si>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</si>
  <si>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</si>
  <si>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</si>
  <si>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</si>
  <si>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</si>
  <si>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</si>
  <si>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</si>
  <si>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</si>
  <si>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</si>
  <si>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</si>
  <si>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</si>
  <si>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</si>
  <si>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</si>
  <si>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</si>
  <si>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</si>
  <si>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</si>
  <si>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</si>
  <si>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</si>
  <si>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</si>
  <si>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</si>
  <si>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</si>
  <si>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</si>
  <si>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</si>
  <si>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</si>
  <si>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</si>
  <si>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</si>
  <si>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</si>
  <si>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</si>
  <si>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</si>
  <si>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</si>
  <si>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</si>
  <si>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</si>
  <si>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</si>
  <si>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</si>
  <si>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</si>
  <si>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</si>
  <si>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</si>
  <si>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</si>
  <si>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</si>
  <si>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</si>
  <si>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</si>
  <si>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</si>
  <si>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</si>
  <si>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</si>
  <si>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</si>
  <si>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</si>
  <si>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</si>
  <si>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</si>
  <si>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</si>
  <si>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</si>
  <si>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</si>
  <si>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</si>
  <si>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</si>
  <si>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</si>
  <si>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</si>
  <si>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</si>
  <si>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</si>
  <si>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</si>
  <si>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</si>
  <si>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</si>
  <si>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</si>
  <si>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</si>
  <si>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</si>
  <si>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</si>
  <si>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</si>
  <si>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</si>
  <si>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</si>
  <si>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</si>
  <si>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</si>
  <si>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</si>
  <si>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</si>
  <si>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</si>
  <si>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</si>
  <si>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</si>
  <si>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</si>
  <si>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</si>
  <si>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</si>
  <si>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</si>
  <si>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</si>
  <si>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</si>
  <si>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</si>
  <si>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</si>
  <si>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</si>
  <si>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</si>
  <si>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</si>
  <si>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</si>
  <si>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</si>
  <si>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</si>
  <si>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</si>
  <si>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</si>
  <si>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</si>
  <si>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</si>
  <si>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</si>
  <si>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</si>
  <si>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</si>
  <si>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</si>
  <si>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</si>
  <si>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</si>
  <si>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</si>
  <si>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</si>
  <si>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</si>
  <si>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</si>
  <si>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</si>
  <si>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</si>
  <si>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</si>
  <si>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</si>
  <si>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</si>
  <si>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</si>
  <si>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</si>
  <si>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</si>
  <si>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</si>
  <si>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</si>
  <si>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</si>
  <si>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</si>
  <si>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</si>
  <si>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</si>
  <si>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</si>
  <si>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</si>
  <si>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</si>
  <si>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</si>
  <si>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</si>
  <si>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</si>
  <si>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</si>
  <si>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</si>
  <si>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</si>
  <si>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</si>
  <si>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</si>
  <si>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</si>
  <si>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</si>
  <si>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</si>
  <si>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</si>
  <si>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</si>
  <si>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</si>
  <si>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</si>
  <si>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</si>
  <si>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</si>
  <si>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</si>
  <si>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</si>
  <si>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</si>
  <si>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</si>
  <si>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</si>
  <si>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</si>
  <si>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</si>
  <si>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</si>
  <si>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</si>
  <si>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</si>
  <si>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</si>
  <si>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</si>
  <si>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</si>
  <si>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</si>
  <si>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</si>
  <si>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</si>
  <si>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</si>
  <si>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</si>
  <si>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</si>
  <si>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</si>
  <si>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</si>
  <si>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</si>
  <si>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</si>
  <si>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</si>
  <si>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</si>
  <si>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</si>
  <si>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</si>
  <si>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</si>
  <si>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</si>
  <si>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</si>
  <si>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</si>
  <si>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</si>
  <si>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</si>
  <si>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</si>
  <si>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</si>
  <si>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</si>
  <si>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</si>
  <si>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</si>
  <si>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</si>
  <si>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</si>
  <si>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</si>
  <si>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</si>
  <si>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</si>
  <si>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</si>
  <si>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</si>
  <si>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</si>
  <si>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</si>
  <si>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</si>
  <si>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</si>
  <si>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</si>
  <si>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</si>
  <si>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</si>
  <si>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</si>
  <si>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</si>
  <si>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</si>
  <si>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</si>
  <si>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</si>
  <si>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</si>
  <si>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</si>
  <si>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</si>
  <si>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</si>
  <si>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</si>
  <si>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</si>
  <si>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</si>
  <si>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</si>
  <si>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</si>
  <si>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</si>
  <si>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</si>
  <si>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</si>
  <si>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</si>
  <si>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</si>
  <si>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</si>
  <si>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</si>
  <si>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</si>
  <si>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</si>
  <si>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</si>
  <si>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</si>
  <si>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</si>
  <si>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</si>
  <si>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</si>
  <si>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</si>
  <si>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</si>
  <si>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</si>
  <si>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</si>
  <si>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</si>
  <si>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</si>
  <si>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</si>
  <si>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</si>
  <si>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</si>
  <si>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</si>
  <si>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</si>
  <si>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</si>
  <si>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</si>
  <si>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</si>
  <si>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</si>
  <si>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</si>
  <si>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</si>
  <si>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</si>
  <si>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</si>
  <si>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</si>
  <si>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</si>
  <si>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</si>
  <si>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</si>
  <si>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</si>
  <si>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</si>
  <si>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</si>
  <si>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</si>
  <si>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</si>
  <si>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</si>
  <si>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</si>
  <si>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</si>
  <si>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</si>
  <si>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</si>
  <si>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</si>
  <si>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</si>
  <si>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</si>
  <si>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</si>
  <si>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</si>
  <si>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</si>
  <si>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</si>
  <si>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</si>
  <si>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</si>
  <si>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</si>
  <si>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</si>
  <si>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</si>
  <si>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</si>
  <si>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</si>
  <si>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</si>
  <si>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</si>
  <si>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</si>
  <si>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</si>
  <si>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</si>
  <si>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</si>
  <si>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</si>
  <si>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</si>
  <si>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</si>
  <si>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</si>
  <si>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</si>
  <si>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</si>
  <si>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</si>
  <si>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</si>
  <si>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</si>
  <si>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</si>
  <si>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</si>
  <si>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</si>
  <si>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</si>
  <si>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</si>
  <si>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</si>
  <si>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</si>
  <si>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</si>
  <si>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</si>
  <si>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</si>
  <si>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</si>
  <si>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</si>
  <si>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</si>
  <si>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</si>
  <si>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</si>
  <si>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</si>
  <si>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</si>
  <si>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</si>
  <si>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</si>
  <si>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</si>
  <si>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</si>
  <si>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</si>
  <si>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</si>
  <si>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</si>
  <si>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</si>
  <si>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</si>
  <si>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</si>
  <si>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</si>
  <si>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</si>
  <si>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</si>
  <si>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</si>
  <si>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</si>
  <si>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</si>
  <si>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</si>
  <si>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</si>
  <si>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</si>
  <si>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</si>
  <si>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</si>
  <si>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</si>
  <si>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</si>
  <si>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</si>
  <si>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</si>
  <si>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</si>
  <si>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</si>
  <si>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</si>
  <si>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</si>
  <si>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</si>
  <si>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</si>
  <si>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</si>
  <si>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</si>
  <si>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</si>
  <si>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</si>
  <si>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</si>
  <si>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</si>
  <si>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</si>
  <si>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</si>
  <si>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</si>
  <si>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</si>
  <si>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</si>
  <si>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</si>
  <si>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</si>
  <si>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</si>
  <si>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</si>
  <si>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</si>
  <si>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</si>
  <si>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</si>
  <si>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</si>
  <si>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</si>
  <si>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</si>
  <si>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</si>
  <si>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</si>
  <si>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</si>
  <si>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</si>
  <si>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</si>
  <si>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</si>
  <si>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</si>
  <si>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</si>
  <si>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</si>
  <si>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</si>
  <si>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</si>
  <si>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</si>
  <si>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</si>
  <si>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</si>
  <si>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</si>
  <si>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</si>
  <si>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</si>
  <si>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</si>
  <si>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</si>
  <si>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</si>
  <si>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</si>
  <si>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</si>
  <si>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</si>
  <si>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</si>
  <si>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</si>
  <si>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</si>
  <si>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</si>
  <si>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</si>
  <si>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</si>
  <si>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</si>
  <si>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</si>
  <si>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</si>
  <si>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</si>
  <si>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</si>
  <si>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</si>
  <si>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</si>
  <si>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</si>
  <si>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</si>
  <si>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</si>
  <si>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</si>
  <si>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</si>
  <si>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</si>
  <si>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</si>
  <si>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</si>
  <si>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</si>
  <si>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</si>
  <si>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</si>
  <si>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</si>
  <si>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</si>
  <si>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</si>
  <si>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</si>
  <si>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</si>
  <si>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</si>
  <si>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</si>
  <si>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</si>
  <si>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</si>
  <si>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</si>
  <si>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</si>
  <si>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</si>
  <si>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</si>
  <si>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</si>
  <si>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</si>
  <si>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</si>
  <si>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</si>
  <si>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</si>
  <si>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</si>
  <si>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</si>
  <si>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</si>
  <si>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</si>
  <si>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</si>
  <si>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</si>
  <si>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</si>
  <si>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</si>
  <si>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</si>
  <si>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</si>
  <si>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</si>
  <si>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</si>
  <si>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</si>
  <si>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</si>
  <si>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</si>
  <si>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</si>
  <si>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</si>
  <si>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</si>
  <si>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</si>
  <si>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</si>
  <si>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</si>
  <si>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</si>
  <si>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</si>
  <si>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</si>
  <si>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</si>
  <si>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</si>
  <si>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</si>
  <si>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</si>
  <si>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</si>
  <si>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</si>
  <si>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</si>
  <si>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</si>
  <si>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</si>
  <si>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</si>
  <si>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</si>
  <si>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</si>
  <si>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</si>
  <si>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</si>
  <si>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</si>
  <si>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</si>
  <si>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</si>
  <si>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</si>
  <si>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</si>
  <si>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</si>
  <si>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</si>
  <si>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</si>
  <si>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</si>
  <si>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</si>
  <si>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</si>
  <si>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</si>
  <si>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</si>
  <si>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</si>
  <si>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</si>
  <si>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</si>
  <si>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</si>
  <si>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</si>
  <si>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</si>
  <si>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</si>
  <si>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</si>
  <si>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</si>
  <si>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</si>
  <si>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</si>
  <si>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</si>
  <si>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</si>
  <si>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</si>
  <si>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</si>
  <si>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</si>
  <si>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</si>
  <si>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</si>
  <si>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</si>
  <si>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</si>
  <si>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</si>
  <si>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</si>
  <si>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</si>
  <si>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</si>
  <si>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</si>
  <si>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</si>
  <si>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</si>
  <si>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</si>
  <si>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</si>
  <si>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</si>
  <si>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</si>
  <si>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</si>
  <si>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</si>
  <si>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</si>
  <si>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</si>
  <si>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</si>
  <si>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</si>
  <si>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</si>
  <si>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</si>
  <si>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</si>
  <si>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</si>
  <si>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</si>
  <si>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</si>
  <si>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</si>
  <si>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</si>
  <si>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</si>
  <si>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</si>
  <si>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</si>
  <si>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</si>
  <si>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</si>
  <si>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</si>
  <si>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</si>
  <si>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</si>
  <si>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</si>
  <si>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</si>
  <si>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</si>
  <si>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</si>
  <si>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</si>
  <si>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</si>
  <si>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</si>
  <si>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</si>
  <si>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</si>
  <si>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</si>
  <si>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</si>
  <si>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</si>
  <si>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</si>
  <si>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</si>
  <si>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</si>
  <si>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</si>
  <si>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</si>
  <si>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</si>
  <si>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</si>
  <si>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</si>
  <si>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</si>
  <si>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</si>
  <si>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</si>
  <si>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</si>
  <si>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</si>
  <si>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</si>
  <si>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</si>
  <si>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</si>
  <si>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</si>
  <si>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</si>
  <si>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</si>
  <si>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</si>
  <si>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</si>
  <si>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</si>
  <si>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</si>
  <si>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</si>
  <si>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</si>
  <si>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</si>
  <si>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</si>
  <si>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</si>
  <si>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</si>
  <si>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</si>
  <si>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</si>
  <si>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</si>
  <si>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</si>
  <si>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</si>
  <si>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</si>
  <si>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</si>
  <si>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</si>
  <si>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</si>
  <si>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</si>
  <si>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</si>
  <si>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</si>
  <si>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</si>
  <si>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</si>
  <si>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</si>
  <si>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</si>
  <si>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</si>
  <si>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</si>
  <si>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</si>
  <si>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</si>
  <si>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</si>
  <si>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</si>
  <si>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</si>
  <si>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</si>
  <si>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</si>
  <si>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</si>
  <si>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</si>
  <si>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</si>
  <si>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</si>
  <si>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</si>
  <si>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</si>
  <si>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</si>
  <si>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</si>
  <si>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</si>
  <si>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</si>
  <si>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</si>
  <si>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</si>
  <si>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</si>
  <si>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</si>
  <si>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</si>
  <si>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</si>
  <si>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</si>
  <si>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</si>
  <si>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</si>
  <si>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</si>
  <si>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</si>
  <si>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</si>
  <si>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</si>
  <si>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</si>
  <si>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</si>
  <si>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</si>
  <si>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</si>
  <si>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</si>
  <si>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</si>
  <si>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</si>
  <si>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</si>
  <si>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</si>
  <si>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</si>
  <si>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</si>
  <si>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</si>
  <si>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</si>
  <si>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</si>
  <si>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</si>
  <si>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</si>
  <si>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</si>
  <si>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</si>
  <si>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</si>
  <si>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</si>
  <si>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</si>
  <si>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</si>
  <si>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</si>
  <si>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</si>
  <si>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</si>
  <si>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</si>
  <si>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</si>
  <si>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</si>
  <si>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</si>
  <si>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</si>
  <si>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</si>
  <si>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</si>
  <si>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</si>
  <si>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</si>
  <si>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</si>
  <si>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</si>
  <si>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</si>
  <si>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</si>
  <si>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</si>
  <si>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</si>
  <si>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</si>
  <si>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</si>
  <si>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</si>
  <si>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</si>
  <si>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</si>
  <si>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</si>
  <si>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</si>
  <si>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</si>
  <si>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</si>
  <si>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</si>
  <si>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</si>
  <si>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</si>
  <si>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</si>
  <si>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</si>
  <si>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</si>
  <si>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</si>
  <si>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</si>
  <si>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</si>
  <si>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</si>
  <si>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</si>
  <si>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</si>
  <si>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</si>
  <si>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</si>
  <si>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</si>
  <si>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</si>
  <si>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</si>
  <si>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</si>
  <si>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</si>
  <si>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</si>
  <si>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</si>
  <si>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</si>
  <si>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</si>
  <si>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</si>
  <si>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</si>
  <si>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</si>
  <si>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</si>
  <si>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</si>
  <si>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</si>
  <si>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</si>
  <si>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</si>
  <si>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</si>
  <si>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</si>
  <si>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</si>
  <si>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</si>
  <si>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</si>
  <si>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</si>
  <si>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</si>
  <si>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</si>
  <si>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</si>
  <si>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</si>
  <si>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</si>
  <si>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</si>
  <si>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</si>
  <si>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</si>
  <si>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</si>
  <si>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</si>
  <si>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</si>
  <si>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</si>
  <si>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</si>
  <si>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</si>
  <si>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</si>
  <si>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</si>
  <si>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</si>
  <si>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</si>
  <si>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</si>
  <si>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</si>
  <si>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</si>
  <si>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</si>
  <si>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</si>
  <si>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</si>
  <si>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</si>
  <si>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</si>
  <si>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</si>
  <si>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</si>
  <si>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</si>
  <si>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</si>
  <si>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</si>
  <si>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</si>
  <si>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</si>
  <si>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</si>
  <si>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</si>
  <si>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</si>
  <si>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</si>
  <si>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</si>
  <si>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</si>
  <si>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</si>
  <si>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</si>
  <si>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</si>
  <si>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</si>
  <si>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</si>
  <si>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</si>
  <si>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</si>
  <si>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</si>
  <si>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</si>
  <si>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</si>
  <si>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</si>
  <si>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</si>
  <si>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</si>
  <si>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</si>
  <si>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</si>
  <si>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</si>
  <si>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</si>
  <si>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</si>
  <si>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</si>
  <si>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</si>
  <si>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</si>
  <si>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</si>
  <si>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</si>
  <si>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</si>
  <si>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</si>
  <si>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</si>
  <si>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</si>
  <si>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</si>
  <si>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</si>
  <si>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</si>
  <si>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</si>
  <si>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</si>
  <si>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</si>
  <si>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</si>
  <si>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</si>
  <si>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</si>
  <si>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</si>
  <si>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</si>
  <si>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</si>
  <si>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</si>
  <si>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</si>
  <si>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</si>
  <si>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</si>
  <si>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</si>
  <si>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</si>
  <si>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</si>
  <si>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</si>
  <si>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</si>
  <si>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</si>
  <si>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</si>
  <si>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</si>
  <si>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</si>
  <si>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</si>
  <si>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</si>
  <si>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</si>
  <si>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</si>
  <si>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</si>
  <si>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</si>
  <si>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</si>
  <si>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</si>
  <si>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</si>
  <si>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</si>
  <si>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</si>
  <si>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</si>
  <si>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</si>
  <si>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</si>
  <si>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</si>
  <si>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</si>
  <si>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</si>
  <si>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</si>
  <si>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</si>
  <si>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</si>
  <si>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</si>
  <si>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</si>
  <si>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</si>
  <si>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</si>
  <si>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</si>
  <si>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</si>
  <si>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</si>
  <si>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</si>
  <si>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</si>
  <si>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</si>
  <si>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</si>
  <si>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</si>
  <si>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</si>
  <si>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</si>
  <si>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</si>
  <si>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</si>
  <si>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</si>
  <si>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</si>
  <si>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</si>
  <si>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</si>
  <si>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</si>
  <si>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</si>
  <si>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</si>
  <si>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</si>
  <si>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</si>
  <si>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</si>
  <si>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</si>
  <si>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</si>
  <si>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</si>
  <si>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</si>
  <si>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</si>
  <si>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</si>
  <si>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</si>
  <si>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</si>
  <si>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</si>
  <si>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</si>
  <si>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</si>
  <si>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</si>
  <si>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</si>
  <si>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</si>
  <si>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</si>
  <si>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</si>
  <si>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</si>
  <si>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</si>
  <si>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</si>
  <si>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</si>
  <si>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</si>
  <si>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</si>
  <si>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</si>
  <si>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</si>
  <si>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</si>
  <si>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</si>
  <si>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</si>
  <si>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</si>
  <si>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</si>
  <si>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</si>
  <si>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</si>
  <si>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</si>
  <si>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</si>
  <si>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</si>
  <si>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</si>
  <si>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</si>
  <si>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</si>
  <si>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</si>
  <si>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</si>
  <si>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</si>
  <si>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</si>
  <si>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</si>
  <si>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</si>
  <si>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</si>
  <si>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</si>
  <si>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</si>
  <si>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</si>
  <si>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</si>
  <si>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</si>
  <si>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</si>
  <si>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</si>
  <si>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</si>
  <si>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</si>
  <si>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</si>
  <si>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</si>
  <si>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</si>
  <si>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</si>
  <si>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</si>
  <si>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</si>
  <si>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</si>
  <si>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</si>
  <si>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</si>
  <si>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</si>
  <si>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</si>
  <si>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</si>
  <si>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</si>
  <si>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</si>
  <si>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</si>
  <si>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</si>
  <si>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</si>
  <si>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</si>
  <si>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</si>
  <si>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</si>
  <si>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</si>
  <si>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</si>
  <si>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</si>
  <si>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</si>
  <si>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</si>
  <si>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</si>
  <si>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</si>
  <si>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</si>
  <si>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</si>
  <si>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</si>
  <si>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</si>
  <si>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</si>
  <si>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</si>
  <si>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</si>
  <si>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</si>
  <si>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</si>
  <si>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</si>
  <si>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</si>
  <si>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</si>
  <si>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</si>
  <si>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</si>
  <si>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</si>
  <si>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</si>
  <si>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</si>
  <si>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</si>
  <si>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</si>
  <si>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</si>
  <si>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</si>
  <si>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</si>
  <si>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</si>
  <si>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</si>
  <si>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</si>
  <si>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</si>
  <si>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</si>
  <si>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</si>
  <si>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</si>
  <si>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</si>
  <si>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</si>
  <si>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</si>
  <si>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</si>
  <si>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</si>
  <si>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</si>
  <si>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</si>
  <si>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</si>
  <si>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</si>
  <si>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</si>
  <si>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</si>
  <si>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</si>
  <si>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</si>
  <si>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</si>
  <si>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</si>
  <si>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</si>
  <si>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</si>
  <si>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</si>
  <si>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</si>
  <si>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</si>
  <si>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</si>
  <si>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</si>
  <si>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</si>
  <si>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</si>
  <si>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</si>
  <si>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</si>
  <si>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</si>
  <si>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</si>
  <si>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</si>
  <si>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</si>
  <si>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</si>
  <si>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</si>
  <si>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</si>
  <si>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</si>
  <si>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</si>
  <si>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</si>
  <si>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</si>
  <si>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</si>
  <si>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</si>
  <si>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</si>
  <si>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</si>
  <si>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</si>
  <si>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</si>
  <si>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</si>
  <si>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</si>
  <si>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</si>
  <si>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</si>
  <si>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</si>
  <si>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</si>
  <si>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</si>
  <si>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</si>
  <si>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</si>
  <si>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</si>
  <si>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</si>
  <si>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</si>
  <si>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</si>
  <si>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</si>
  <si>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</si>
  <si>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</si>
  <si>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</si>
  <si>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</si>
  <si>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</si>
  <si>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</si>
  <si>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</si>
  <si>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</si>
  <si>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</si>
  <si>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</si>
  <si>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</si>
  <si>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</si>
  <si>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</si>
  <si>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</si>
  <si>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</si>
  <si>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</si>
  <si>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</si>
  <si>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</si>
  <si>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</si>
  <si>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</si>
  <si>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</si>
  <si>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</si>
  <si>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</si>
  <si>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</si>
  <si>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</si>
  <si>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</si>
  <si>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</si>
  <si>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</si>
  <si>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</si>
  <si>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</si>
  <si>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</si>
  <si>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</si>
  <si>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</si>
  <si>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</si>
  <si>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</si>
  <si>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</si>
  <si>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</si>
  <si>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</si>
  <si>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</si>
  <si>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</si>
  <si>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</si>
  <si>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</si>
  <si>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</si>
  <si>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</si>
  <si>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</si>
  <si>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</si>
  <si>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</si>
  <si>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</si>
  <si>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</si>
  <si>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</si>
  <si>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</si>
  <si>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</si>
  <si>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</si>
  <si>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</si>
  <si>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</si>
  <si>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</si>
  <si>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</si>
  <si>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</si>
  <si>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</si>
  <si>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</si>
  <si>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</si>
  <si>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</si>
  <si>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</si>
  <si>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</si>
  <si>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</si>
  <si>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</si>
  <si>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</si>
  <si>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</si>
  <si>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</si>
  <si>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</si>
  <si>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</si>
  <si>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</si>
  <si>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</si>
  <si>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</si>
  <si>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</si>
  <si>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</si>
  <si>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</si>
  <si>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</si>
  <si>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</si>
  <si>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</si>
  <si>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</si>
  <si>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</si>
  <si>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</si>
  <si>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</si>
  <si>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</si>
  <si>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</si>
  <si>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</si>
  <si>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</si>
  <si>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</si>
  <si>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</si>
  <si>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</si>
  <si>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</si>
  <si>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</si>
  <si>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</si>
  <si>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</si>
  <si>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</si>
  <si>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</si>
  <si>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</si>
  <si>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</si>
  <si>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</si>
  <si>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</si>
  <si>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</si>
  <si>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</si>
  <si>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</si>
  <si>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</si>
  <si>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</si>
  <si>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</si>
  <si>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</si>
  <si>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</si>
  <si>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</si>
  <si>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</si>
  <si>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</si>
  <si>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</si>
  <si>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</si>
  <si>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</si>
  <si>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</si>
  <si>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</si>
  <si>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</si>
  <si>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</si>
  <si>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</si>
  <si>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</si>
  <si>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</si>
  <si>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</si>
  <si>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</si>
  <si>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</si>
  <si>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</si>
  <si>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</si>
  <si>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</si>
  <si>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</si>
  <si>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</si>
  <si>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</si>
  <si>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</si>
  <si>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</si>
  <si>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</si>
  <si>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</si>
  <si>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</si>
  <si>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</si>
  <si>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</si>
  <si>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</si>
  <si>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</si>
  <si>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</si>
  <si>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</si>
  <si>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</si>
  <si>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</si>
  <si>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</si>
  <si>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</si>
  <si>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</si>
  <si>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</si>
  <si>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</si>
  <si>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</si>
  <si>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</si>
  <si>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</si>
  <si>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</si>
  <si>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</si>
  <si>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</si>
  <si>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</si>
  <si>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</si>
  <si>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</si>
  <si>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</si>
  <si>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</si>
  <si>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</si>
  <si>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</si>
  <si>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</si>
  <si>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</si>
  <si>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</si>
  <si>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</si>
  <si>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</si>
  <si>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</si>
  <si>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</si>
  <si>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</si>
  <si>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</si>
  <si>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</si>
  <si>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</si>
  <si>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</si>
  <si>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</si>
  <si>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</si>
  <si>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</si>
  <si>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</si>
  <si>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</si>
  <si>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</si>
  <si>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</si>
  <si>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</si>
  <si>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</si>
  <si>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</si>
  <si>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</si>
  <si>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</si>
  <si>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</si>
  <si>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</si>
  <si>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</si>
  <si>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</si>
  <si>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</si>
  <si>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</si>
  <si>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</si>
  <si>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</si>
  <si>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</si>
  <si>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</si>
  <si>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</si>
  <si>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</si>
  <si>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</si>
  <si>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</si>
  <si>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</si>
  <si>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</si>
  <si>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</si>
  <si>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</si>
  <si>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</si>
  <si>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</si>
  <si>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</si>
  <si>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</si>
  <si>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</si>
  <si>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</si>
  <si>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</si>
  <si>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</si>
  <si>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</si>
  <si>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</si>
  <si>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</si>
  <si>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</si>
  <si>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</si>
  <si>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</si>
  <si>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</si>
  <si>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</si>
  <si>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</si>
  <si>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</si>
  <si>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</si>
  <si>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</si>
  <si>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</si>
  <si>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</si>
  <si>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</si>
  <si>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</si>
  <si>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</si>
  <si>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</si>
  <si>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</si>
  <si>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</si>
  <si>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</si>
  <si>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</si>
  <si>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</si>
  <si>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</si>
  <si>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</si>
  <si>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</si>
  <si>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</si>
  <si>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</si>
  <si>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</si>
  <si>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</si>
  <si>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</si>
  <si>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</si>
  <si>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</si>
  <si>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</si>
  <si>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</si>
  <si>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</si>
  <si>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</si>
  <si>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</si>
  <si>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</si>
  <si>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</si>
  <si>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</si>
  <si>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</si>
  <si>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</si>
  <si>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</si>
  <si>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</si>
  <si>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</si>
  <si>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</si>
  <si>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</si>
  <si>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</si>
  <si>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</si>
  <si>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</si>
  <si>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</si>
  <si>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</si>
  <si>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</si>
  <si>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</si>
  <si>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</si>
  <si>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</si>
  <si>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</si>
  <si>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</si>
  <si>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</si>
  <si>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</si>
  <si>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</si>
  <si>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</si>
  <si>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</si>
  <si>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</si>
  <si>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</si>
  <si>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</si>
  <si>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</si>
  <si>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</si>
  <si>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</si>
  <si>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</si>
  <si>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</si>
  <si>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</si>
  <si>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</si>
  <si>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</si>
  <si>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</si>
  <si>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</si>
  <si>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</si>
  <si>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</si>
  <si>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</si>
  <si>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</si>
  <si>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</si>
  <si>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</si>
  <si>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</si>
  <si>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</si>
  <si>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</si>
  <si>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</si>
  <si>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</si>
  <si>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</si>
  <si>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</si>
  <si>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</si>
  <si>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</si>
  <si>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</si>
  <si>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</si>
  <si>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</si>
  <si>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</si>
  <si>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</si>
  <si>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</si>
  <si>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</si>
  <si>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</si>
  <si>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</si>
  <si>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</si>
  <si>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</si>
  <si>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</si>
  <si>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</si>
  <si>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</si>
  <si>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</si>
  <si>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</si>
  <si>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</si>
  <si>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</si>
  <si>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</si>
  <si>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</si>
  <si>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</si>
  <si>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</si>
  <si>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</si>
  <si>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</si>
  <si>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</si>
  <si>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</si>
  <si>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</si>
  <si>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</si>
  <si>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</si>
  <si>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</si>
  <si>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</si>
  <si>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</si>
  <si>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</si>
  <si>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</si>
  <si>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</si>
  <si>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</si>
  <si>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</si>
  <si>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</si>
  <si>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</si>
  <si>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</si>
  <si>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</si>
  <si>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</si>
  <si>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</si>
  <si>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</si>
  <si>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</si>
  <si>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</si>
  <si>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</si>
  <si>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</si>
  <si>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</si>
  <si>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</si>
  <si>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</si>
  <si>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</si>
  <si>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</si>
  <si>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</si>
  <si>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</si>
  <si>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</si>
  <si>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</si>
  <si>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</si>
  <si>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</si>
  <si>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</si>
  <si>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</si>
  <si>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</si>
  <si>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</si>
  <si>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</si>
  <si>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</si>
  <si>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</si>
  <si>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</si>
  <si>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</si>
  <si>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</si>
  <si>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</si>
  <si>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</si>
  <si>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</si>
  <si>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</si>
  <si>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</si>
  <si>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</si>
  <si>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</si>
  <si>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</si>
  <si>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</si>
  <si>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</si>
  <si>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</si>
  <si>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</si>
  <si>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</si>
  <si>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</si>
  <si>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</si>
  <si>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</si>
  <si>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</si>
  <si>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</si>
  <si>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</si>
  <si>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</si>
  <si>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</si>
  <si>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</si>
  <si>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</si>
  <si>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</si>
  <si>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</si>
  <si>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</si>
  <si>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</si>
  <si>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</si>
  <si>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</si>
  <si>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</si>
  <si>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</si>
  <si>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</si>
  <si>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</si>
  <si>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</si>
  <si>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</si>
  <si>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</si>
  <si>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</si>
  <si>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</si>
  <si>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</si>
  <si>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</si>
  <si>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</si>
  <si>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</si>
  <si>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</si>
  <si>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</si>
  <si>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</si>
  <si>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</si>
  <si>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</si>
  <si>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</si>
  <si>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</si>
  <si>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</si>
  <si>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</si>
  <si>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</si>
  <si>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</si>
  <si>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</si>
  <si>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</si>
  <si>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</si>
  <si>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</si>
  <si>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</si>
  <si>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</si>
  <si>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</si>
  <si>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</si>
  <si>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</si>
  <si>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</si>
  <si>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</si>
  <si>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</si>
  <si>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</si>
  <si>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</si>
  <si>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</si>
  <si>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</si>
  <si>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</si>
  <si>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</si>
  <si>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</si>
  <si>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</si>
  <si>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</si>
  <si>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</si>
  <si>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</si>
  <si>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</si>
  <si>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</si>
  <si>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</si>
  <si>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</si>
  <si>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</si>
  <si>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</si>
  <si>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</si>
  <si>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</si>
  <si>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</si>
  <si>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</si>
  <si>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</si>
  <si>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</si>
  <si>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</si>
  <si>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</si>
  <si>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</si>
  <si>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</si>
  <si>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</si>
  <si>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</si>
  <si>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</si>
  <si>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</si>
  <si>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</si>
  <si>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</si>
  <si>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</si>
  <si>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</si>
  <si>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</si>
  <si>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</si>
  <si>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</si>
  <si>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</si>
  <si>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</si>
  <si>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</si>
  <si>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</si>
  <si>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</si>
  <si>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</si>
  <si>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</si>
  <si>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</si>
  <si>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</si>
  <si>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</si>
  <si>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</si>
  <si>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</si>
  <si>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</si>
  <si>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</si>
  <si>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</si>
  <si>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</si>
  <si>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</si>
  <si>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</si>
  <si>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</si>
  <si>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</si>
  <si>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</si>
  <si>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</si>
  <si>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</si>
  <si>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</si>
  <si>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</si>
  <si>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</si>
  <si>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</si>
  <si>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</si>
  <si>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</si>
  <si>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</si>
  <si>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</si>
  <si>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</si>
  <si>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</si>
  <si>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</si>
  <si>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</si>
  <si>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</si>
  <si>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</si>
  <si>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</si>
  <si>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</si>
  <si>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</si>
  <si>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</si>
  <si>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</si>
  <si>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</si>
  <si>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</si>
  <si>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</si>
  <si>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</si>
  <si>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</si>
  <si>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</si>
  <si>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</si>
  <si>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</si>
  <si>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</si>
  <si>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</si>
  <si>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</si>
  <si>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</si>
  <si>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</si>
  <si>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</si>
  <si>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</si>
  <si>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</si>
  <si>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</si>
  <si>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</si>
  <si>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</si>
  <si>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</si>
  <si>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</si>
  <si>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</si>
  <si>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</si>
  <si>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</si>
  <si>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</si>
  <si>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</si>
  <si>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</si>
  <si>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</si>
  <si>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</si>
  <si>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</si>
  <si>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</si>
  <si>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</si>
  <si>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</si>
  <si>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</si>
  <si>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</si>
  <si>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</si>
  <si>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</si>
  <si>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</si>
  <si>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</si>
  <si>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</si>
  <si>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</si>
  <si>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</si>
  <si>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</si>
  <si>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</si>
  <si>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</si>
  <si>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</si>
  <si>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</si>
  <si>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</si>
  <si>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</si>
  <si>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</si>
  <si>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</si>
  <si>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</si>
  <si>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</si>
  <si>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</si>
  <si>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</si>
  <si>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</si>
  <si>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</si>
  <si>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</si>
  <si>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</si>
  <si>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</si>
  <si>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</si>
  <si>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</si>
  <si>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</si>
  <si>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</si>
  <si>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</si>
  <si>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</si>
  <si>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</si>
  <si>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</si>
  <si>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</si>
  <si>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</si>
  <si>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</si>
  <si>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</si>
  <si>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</si>
  <si>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</si>
  <si>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</si>
  <si>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</si>
  <si>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</si>
  <si>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</si>
  <si>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</si>
  <si>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</si>
  <si>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</si>
  <si>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</si>
  <si>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</si>
  <si>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</si>
  <si>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</si>
  <si>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</si>
  <si>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</si>
  <si>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</si>
  <si>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</si>
  <si>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</si>
  <si>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</si>
  <si>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</si>
  <si>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</si>
  <si>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</si>
  <si>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</si>
  <si>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</si>
  <si>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</si>
  <si>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</si>
  <si>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</si>
  <si>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</si>
  <si>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</si>
  <si>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</si>
  <si>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</si>
  <si>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</si>
  <si>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</si>
  <si>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</si>
  <si>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</si>
  <si>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</si>
  <si>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</si>
  <si>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</si>
  <si>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</si>
  <si>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</si>
  <si>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</si>
  <si>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</si>
  <si>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</si>
  <si>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</si>
  <si>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</si>
  <si>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</si>
  <si>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</si>
  <si>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</si>
  <si>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</si>
  <si>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</si>
  <si>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</si>
  <si>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</si>
  <si>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</si>
  <si>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</si>
  <si>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</si>
  <si>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</si>
  <si>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</si>
  <si>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</si>
  <si>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</si>
  <si>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</si>
  <si>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</si>
  <si>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</si>
  <si>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</si>
  <si>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</si>
  <si>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</si>
  <si>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</si>
  <si>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</si>
  <si>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</si>
  <si>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</si>
  <si>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</si>
  <si>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</si>
  <si>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</si>
  <si>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</si>
  <si>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</si>
  <si>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</si>
  <si>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</si>
  <si>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</si>
  <si>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</si>
  <si>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</si>
  <si>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</si>
  <si>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</si>
  <si>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</si>
  <si>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</si>
  <si>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</si>
  <si>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</si>
  <si>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</si>
  <si>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</si>
  <si>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</si>
  <si>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</si>
  <si>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</si>
  <si>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</si>
  <si>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</si>
  <si>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</si>
  <si>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</si>
  <si>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</si>
  <si>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</si>
  <si>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</si>
  <si>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</si>
  <si>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</si>
  <si>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</si>
  <si>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</si>
  <si>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</si>
  <si>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</si>
  <si>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</si>
  <si>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</si>
  <si>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</si>
  <si>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</si>
  <si>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</si>
  <si>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</si>
  <si>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</si>
  <si>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</si>
  <si>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</si>
  <si>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</si>
  <si>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</si>
  <si>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</si>
  <si>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</si>
  <si>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</si>
  <si>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</si>
  <si>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</si>
  <si>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</si>
  <si>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</si>
  <si>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</si>
  <si>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</si>
  <si>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</si>
  <si>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</si>
  <si>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</si>
  <si>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</si>
  <si>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</si>
  <si>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</si>
  <si>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</si>
  <si>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</si>
  <si>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</si>
  <si>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</si>
  <si>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</si>
  <si>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</si>
  <si>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</si>
  <si>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</si>
  <si>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</si>
  <si>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</si>
  <si>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</si>
  <si>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</si>
  <si>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</si>
  <si>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</si>
  <si>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</si>
  <si>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</si>
  <si>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</si>
  <si>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</si>
  <si>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</si>
  <si>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</si>
  <si>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</si>
  <si>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</si>
  <si>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</si>
  <si>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</si>
  <si>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</si>
  <si>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</si>
  <si>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</si>
  <si>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</si>
  <si>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</si>
  <si>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</si>
  <si>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</si>
  <si>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</si>
  <si>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</si>
  <si>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</si>
  <si>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</si>
  <si>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</si>
  <si>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</si>
  <si>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</si>
  <si>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</si>
  <si>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</si>
  <si>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</si>
  <si>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</si>
  <si>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</si>
  <si>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</si>
  <si>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</si>
  <si>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</si>
  <si>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</si>
  <si>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</si>
  <si>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</si>
  <si>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</si>
  <si>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</si>
  <si>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</si>
  <si>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</si>
  <si>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</si>
  <si>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</si>
  <si>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</si>
  <si>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</si>
  <si>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</si>
  <si>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</si>
  <si>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</si>
  <si>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</si>
  <si>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</si>
  <si>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</si>
  <si>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</si>
  <si>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</si>
  <si>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</si>
  <si>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</si>
  <si>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</si>
  <si>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</si>
  <si>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</si>
  <si>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</si>
  <si>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</si>
  <si>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</si>
  <si>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</si>
  <si>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</si>
  <si>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</si>
  <si>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</si>
  <si>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</si>
  <si>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</si>
  <si>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</si>
  <si>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</si>
  <si>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</si>
  <si>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</si>
  <si>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</si>
  <si>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</si>
  <si>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</si>
  <si>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</si>
  <si>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</si>
  <si>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</si>
  <si>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</si>
  <si>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</si>
  <si>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</si>
  <si>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</si>
  <si>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</si>
  <si>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</si>
  <si>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</si>
  <si>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</si>
  <si>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</si>
  <si>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</si>
  <si>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</si>
  <si>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</si>
  <si>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</si>
  <si>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</si>
  <si>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</si>
  <si>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</si>
  <si>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</si>
  <si>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</si>
  <si>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</si>
  <si>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</si>
  <si>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</si>
  <si>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</si>
  <si>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</si>
  <si>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</si>
  <si>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</si>
  <si>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</si>
  <si>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</si>
  <si>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</si>
  <si>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</si>
  <si>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</si>
  <si>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</si>
  <si>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</si>
  <si>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</si>
  <si>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</si>
  <si>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</si>
  <si>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</si>
  <si>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</si>
  <si>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</si>
  <si>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</si>
  <si>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</si>
  <si>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</si>
  <si>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</si>
  <si>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</si>
  <si>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</si>
  <si>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</si>
  <si>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</si>
  <si>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</si>
  <si>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</si>
  <si>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</si>
  <si>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</si>
  <si>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</si>
  <si>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</si>
  <si>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</si>
  <si>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</si>
  <si>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</si>
  <si>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</si>
  <si>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</si>
  <si>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</si>
  <si>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</si>
  <si>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</si>
  <si>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</si>
  <si>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</si>
  <si>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</si>
  <si>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</si>
  <si>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</si>
  <si>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</si>
  <si>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</si>
  <si>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</si>
  <si>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</si>
  <si>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</si>
  <si>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</si>
  <si>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</si>
  <si>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</si>
  <si>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</si>
  <si>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</si>
  <si>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</si>
  <si>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</si>
  <si>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</si>
  <si>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</si>
  <si>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</si>
  <si>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</si>
  <si>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</si>
  <si>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</si>
  <si>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</si>
  <si>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</si>
  <si>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</si>
  <si>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</si>
  <si>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</si>
  <si>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</si>
  <si>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</si>
  <si>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</si>
  <si>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</si>
  <si>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</si>
  <si>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</si>
  <si>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</si>
  <si>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</si>
  <si>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</si>
  <si>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</si>
  <si>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</si>
  <si>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</si>
  <si>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</si>
  <si>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</si>
  <si>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</si>
  <si>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</si>
  <si>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</si>
  <si>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</si>
  <si>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</si>
  <si>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</si>
  <si>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</si>
  <si>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</si>
  <si>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</si>
  <si>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</si>
  <si>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</si>
  <si>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</si>
  <si>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</si>
  <si>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</si>
  <si>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</si>
  <si>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</si>
  <si>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</si>
  <si>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</si>
  <si>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</si>
  <si>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</si>
  <si>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</si>
  <si>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</si>
  <si>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</si>
  <si>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</si>
  <si>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</si>
  <si>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</si>
  <si>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</si>
  <si>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</si>
  <si>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</si>
  <si>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</si>
  <si>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</si>
  <si>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</si>
  <si>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</si>
  <si>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</si>
  <si>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</si>
  <si>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</si>
  <si>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</si>
  <si>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</si>
  <si>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</si>
  <si>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</si>
  <si>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</si>
  <si>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</si>
  <si>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</si>
  <si>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</si>
  <si>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</si>
  <si>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</si>
  <si>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</si>
  <si>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</si>
  <si>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</si>
  <si>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</si>
  <si>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</si>
  <si>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</si>
  <si>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</si>
  <si>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</si>
  <si>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</si>
  <si>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</si>
  <si>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</si>
  <si>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</si>
  <si>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</si>
  <si>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</si>
  <si>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</si>
  <si>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</si>
  <si>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</si>
  <si>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</si>
  <si>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</si>
  <si>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</si>
  <si>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</si>
  <si>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</si>
  <si>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</si>
  <si>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</si>
  <si>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</si>
  <si>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</si>
  <si>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</si>
  <si>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</si>
  <si>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</si>
  <si>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</si>
  <si>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</si>
  <si>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</si>
  <si>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</si>
  <si>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</si>
  <si>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</si>
  <si>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</si>
  <si>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</si>
  <si>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</si>
  <si>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</si>
  <si>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</si>
  <si>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</si>
  <si>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</si>
  <si>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</si>
  <si>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</si>
  <si>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</si>
  <si>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</si>
  <si>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</si>
  <si>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</si>
  <si>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</si>
  <si>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</si>
  <si>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</si>
  <si>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</si>
  <si>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</si>
  <si>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</si>
  <si>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</si>
  <si>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</si>
  <si>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</si>
  <si>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</si>
  <si>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</si>
  <si>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</si>
  <si>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</si>
  <si>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</si>
  <si>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</si>
  <si>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</si>
  <si>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</si>
  <si>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</si>
  <si>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</si>
  <si>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</si>
  <si>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</si>
  <si>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</si>
  <si>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</si>
  <si>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</si>
  <si>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</si>
  <si>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</si>
  <si>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</si>
  <si>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</si>
  <si>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</si>
  <si>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</si>
  <si>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</si>
  <si>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</si>
  <si>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</si>
  <si>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</si>
  <si>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</si>
  <si>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</si>
  <si>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</si>
  <si>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</si>
  <si>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</si>
  <si>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</si>
  <si>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</si>
  <si>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</si>
  <si>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</si>
  <si>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</si>
  <si>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</si>
  <si>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</si>
  <si>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</si>
  <si>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</si>
  <si>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</si>
  <si>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</si>
  <si>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</si>
  <si>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</si>
  <si>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</si>
  <si>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</si>
  <si>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</si>
  <si>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</si>
  <si>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</si>
  <si>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</si>
  <si>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</si>
  <si>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</si>
  <si>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</si>
  <si>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</si>
  <si>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</si>
  <si>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</si>
  <si>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</si>
  <si>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</si>
  <si>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</si>
  <si>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</si>
  <si>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</si>
  <si>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</si>
  <si>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</si>
  <si>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</si>
  <si>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</si>
  <si>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</si>
  <si>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</si>
  <si>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</si>
  <si>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</si>
  <si>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</si>
  <si>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</si>
  <si>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</si>
  <si>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</si>
  <si>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</si>
  <si>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</si>
  <si>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</si>
  <si>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</si>
  <si>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</si>
  <si>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</si>
  <si>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</si>
  <si>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</si>
  <si>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</si>
  <si>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</si>
  <si>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</si>
  <si>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</si>
  <si>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</si>
  <si>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</si>
  <si>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</si>
  <si>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</si>
  <si>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</si>
  <si>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</si>
  <si>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</si>
  <si>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</si>
  <si>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</si>
  <si>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</si>
  <si>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</si>
  <si>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</si>
  <si>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</si>
  <si>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</si>
  <si>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</si>
  <si>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</si>
  <si>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</si>
  <si>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</si>
  <si>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</si>
  <si>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</si>
  <si>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</si>
  <si>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</si>
  <si>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</si>
  <si>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</si>
  <si>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</si>
  <si>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</si>
  <si>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</si>
  <si>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</si>
  <si>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</si>
  <si>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</si>
  <si>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</si>
  <si>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</si>
  <si>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</si>
  <si>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</si>
  <si>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</si>
  <si>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</si>
  <si>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</si>
  <si>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</si>
  <si>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</si>
  <si>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</si>
  <si>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</si>
  <si>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</si>
  <si>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</si>
  <si>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</si>
  <si>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</si>
  <si>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</si>
  <si>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</si>
  <si>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</si>
  <si>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</si>
  <si>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</si>
  <si>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</si>
  <si>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</si>
  <si>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</si>
  <si>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</si>
  <si>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</si>
  <si>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</si>
  <si>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</si>
  <si>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</si>
  <si>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</si>
  <si>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</si>
  <si>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</si>
  <si>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</si>
  <si>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</si>
  <si>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</si>
  <si>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</si>
  <si>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</si>
  <si>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</si>
  <si>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</si>
  <si>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</si>
  <si>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</si>
  <si>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</si>
  <si>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</si>
  <si>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</si>
  <si>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</si>
  <si>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</si>
  <si>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</si>
  <si>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</si>
  <si>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</si>
  <si>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</si>
  <si>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</si>
  <si>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</si>
  <si>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</si>
  <si>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</si>
  <si>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</si>
  <si>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</si>
  <si>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</si>
  <si>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</si>
  <si>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</si>
  <si>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</si>
  <si>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</si>
  <si>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</si>
  <si>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</si>
  <si>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</si>
  <si>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</si>
  <si>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</si>
  <si>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</si>
  <si>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</si>
  <si>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</si>
  <si>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</si>
  <si>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</si>
  <si>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</si>
  <si>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</si>
  <si>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</si>
  <si>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</si>
  <si>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</si>
  <si>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</si>
  <si>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</si>
  <si>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</si>
  <si>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</si>
  <si>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</si>
  <si>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</si>
  <si>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</si>
  <si>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</si>
  <si>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</si>
  <si>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</si>
  <si>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</si>
  <si>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</si>
  <si>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</si>
  <si>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</si>
  <si>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</si>
  <si>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</si>
  <si>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</si>
  <si>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</si>
  <si>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</si>
  <si>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</si>
  <si>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</si>
  <si>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</si>
  <si>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</si>
  <si>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</si>
  <si>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</si>
  <si>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</si>
  <si>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</si>
  <si>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</si>
  <si>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</si>
  <si>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</si>
  <si>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</si>
  <si>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</si>
  <si>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</si>
  <si>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</si>
  <si>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</si>
  <si>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</si>
  <si>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</si>
  <si>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</si>
  <si>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</si>
  <si>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</si>
  <si>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</si>
  <si>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</si>
  <si>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</si>
  <si>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</si>
  <si>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</si>
  <si>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</si>
  <si>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</si>
  <si>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</si>
  <si>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</si>
  <si>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</si>
  <si>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</si>
  <si>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</si>
  <si>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</si>
  <si>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</si>
  <si>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</si>
  <si>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</si>
  <si>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</si>
  <si>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</si>
  <si>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</si>
  <si>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</si>
  <si>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</si>
  <si>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</si>
  <si>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</si>
  <si>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</si>
  <si>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</si>
  <si>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</si>
  <si>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</si>
  <si>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</si>
  <si>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</si>
  <si>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</si>
  <si>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</si>
  <si>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</si>
  <si>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</si>
  <si>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</si>
  <si>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</si>
  <si>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</si>
  <si>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</si>
  <si>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</si>
  <si>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</si>
  <si>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</si>
  <si>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</si>
  <si>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</si>
  <si>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</si>
  <si>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</si>
  <si>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</si>
  <si>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</si>
  <si>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</si>
  <si>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</si>
  <si>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</si>
  <si>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</si>
  <si>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</si>
  <si>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</si>
  <si>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</si>
  <si>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</si>
  <si>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</si>
  <si>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</si>
  <si>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</si>
  <si>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</si>
  <si>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</si>
  <si>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</si>
  <si>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</si>
  <si>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</si>
  <si>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</si>
  <si>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</si>
  <si>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</si>
  <si>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</si>
  <si>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</si>
  <si>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</si>
  <si>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</si>
  <si>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</si>
  <si>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</si>
  <si>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</si>
  <si>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</si>
  <si>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</si>
  <si>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</si>
  <si>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</si>
  <si>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</si>
  <si>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</si>
  <si>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</si>
  <si>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</si>
  <si>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</si>
  <si>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</si>
  <si>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</si>
  <si>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</si>
  <si>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</si>
  <si>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</si>
  <si>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</si>
  <si>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</si>
  <si>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</si>
  <si>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</si>
  <si>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</si>
  <si>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</si>
  <si>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</si>
  <si>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</si>
  <si>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</si>
  <si>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</si>
  <si>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</si>
  <si>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</si>
  <si>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</si>
  <si>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</si>
  <si>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</si>
  <si>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</si>
  <si>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</si>
  <si>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</si>
  <si>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</si>
  <si>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</si>
  <si>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</si>
  <si>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</si>
  <si>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</si>
  <si>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</si>
  <si>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</si>
  <si>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</si>
  <si>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</si>
  <si>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</si>
  <si>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</si>
  <si>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</si>
  <si>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</si>
  <si>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</si>
  <si>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</si>
  <si>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</si>
  <si>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</si>
  <si>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</si>
  <si>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</si>
  <si>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</si>
  <si>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</si>
  <si>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</si>
  <si>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</si>
  <si>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</si>
  <si>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</si>
  <si>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</si>
  <si>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</si>
  <si>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</si>
  <si>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</si>
  <si>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</si>
  <si>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</si>
  <si>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</si>
  <si>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</si>
  <si>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</si>
  <si>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</si>
  <si>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</si>
  <si>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</si>
  <si>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</si>
  <si>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</si>
  <si>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</si>
  <si>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</si>
  <si>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</si>
  <si>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</si>
  <si>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</si>
  <si>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</si>
  <si>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</si>
  <si>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</si>
  <si>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</si>
  <si>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</si>
  <si>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</si>
  <si>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</si>
  <si>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</si>
  <si>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</si>
  <si>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</si>
  <si>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</si>
  <si>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</si>
  <si>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</si>
  <si>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</si>
  <si>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</si>
  <si>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</si>
  <si>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</si>
  <si>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</si>
  <si>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</si>
  <si>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</si>
  <si>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</si>
  <si>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</si>
  <si>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</si>
  <si>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</si>
  <si>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</si>
  <si>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</si>
  <si>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</si>
  <si>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</si>
  <si>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</si>
  <si>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</si>
  <si>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</si>
  <si>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</si>
  <si>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</si>
  <si>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</si>
  <si>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</si>
  <si>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</si>
  <si>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</si>
  <si>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</si>
  <si>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</si>
  <si>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</si>
  <si>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</si>
  <si>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</si>
  <si>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</si>
  <si>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</si>
  <si>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</si>
  <si>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</si>
  <si>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</si>
  <si>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</si>
  <si>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</si>
  <si>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</si>
  <si>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</si>
  <si>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</si>
  <si>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</si>
  <si>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</si>
  <si>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</si>
  <si>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</si>
  <si>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</si>
  <si>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</si>
  <si>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</si>
  <si>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</si>
  <si>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</si>
  <si>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</si>
  <si>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</si>
  <si>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</si>
  <si>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</si>
  <si>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</si>
  <si>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</si>
  <si>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</si>
  <si>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</si>
  <si>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</si>
  <si>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</si>
  <si>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</si>
  <si>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</si>
  <si>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</si>
  <si>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</si>
  <si>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</si>
  <si>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</si>
  <si>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</si>
  <si>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</si>
  <si>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</si>
  <si>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</si>
  <si>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</si>
  <si>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</si>
  <si>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</si>
  <si>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</si>
  <si>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</si>
  <si>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</si>
  <si>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</si>
  <si>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</si>
  <si>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</si>
  <si>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</si>
  <si>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</si>
  <si>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</si>
  <si>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</si>
  <si>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</si>
  <si>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</si>
  <si>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</si>
  <si>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</si>
  <si>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</si>
  <si>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</si>
  <si>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</si>
  <si>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</si>
  <si>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</si>
  <si>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</si>
  <si>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</si>
  <si>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</si>
  <si>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</si>
  <si>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</si>
  <si>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</si>
  <si>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</si>
  <si>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</si>
  <si>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</si>
  <si>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</si>
  <si>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</si>
  <si>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</si>
  <si>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</si>
  <si>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</si>
  <si>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</si>
  <si>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</si>
  <si>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</si>
  <si>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</si>
  <si>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</si>
  <si>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</si>
  <si>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</si>
  <si>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</si>
  <si>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</si>
  <si>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</si>
  <si>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</si>
  <si>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</si>
  <si>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</si>
  <si>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</si>
  <si>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</si>
  <si>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</si>
  <si>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</si>
  <si>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</si>
  <si>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</si>
  <si>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</si>
  <si>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</si>
  <si>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</si>
  <si>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</si>
  <si>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</si>
  <si>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</si>
  <si>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</si>
  <si>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</si>
  <si>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</si>
  <si>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</si>
  <si>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</si>
  <si>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</si>
  <si>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</si>
  <si>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</si>
  <si>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</si>
  <si>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</si>
  <si>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</si>
  <si>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</si>
  <si>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</si>
  <si>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</si>
  <si>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</si>
  <si>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</si>
  <si>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</si>
  <si>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</si>
  <si>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</si>
  <si>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</si>
  <si>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</si>
  <si>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</si>
  <si>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</si>
  <si>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</si>
  <si>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</si>
  <si>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</si>
  <si>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</si>
  <si>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</si>
  <si>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</si>
  <si>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</si>
  <si>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</si>
  <si>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</si>
  <si>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</si>
  <si>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</si>
  <si>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</si>
  <si>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</si>
  <si>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</si>
  <si>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</si>
  <si>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</si>
  <si>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</si>
  <si>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</si>
  <si>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</si>
  <si>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</si>
  <si>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</si>
  <si>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</si>
  <si>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</si>
  <si>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</si>
  <si>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</si>
  <si>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</si>
  <si>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</si>
  <si>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</si>
  <si>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</si>
  <si>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</si>
  <si>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</si>
  <si>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</si>
  <si>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</si>
  <si>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</si>
  <si>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</si>
  <si>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</si>
  <si>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</si>
  <si>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</si>
  <si>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</si>
  <si>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</si>
  <si>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</si>
  <si>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</si>
  <si>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</si>
  <si>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</si>
  <si>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</si>
  <si>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</si>
  <si>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</si>
  <si>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</si>
  <si>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</si>
  <si>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</si>
  <si>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</si>
  <si>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</si>
  <si>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</si>
  <si>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</si>
  <si>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</si>
  <si>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</si>
  <si>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</si>
  <si>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</si>
  <si>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</si>
  <si>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</si>
  <si>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</si>
  <si>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</si>
  <si>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</si>
  <si>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</si>
  <si>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</si>
  <si>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</si>
  <si>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</si>
  <si>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</si>
  <si>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</si>
  <si>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</si>
  <si>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</si>
  <si>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</si>
  <si>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</si>
  <si>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</si>
  <si>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</si>
  <si>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</si>
  <si>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</si>
  <si>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</si>
  <si>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</si>
  <si>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</si>
  <si>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</si>
  <si>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</si>
  <si>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</si>
  <si>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</si>
  <si>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</si>
  <si>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</si>
  <si>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</si>
  <si>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</si>
  <si>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</si>
  <si>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</si>
  <si>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</si>
  <si>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</si>
  <si>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</si>
  <si>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</si>
  <si>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</si>
  <si>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</si>
  <si>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</si>
  <si>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</si>
  <si>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</si>
  <si>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</si>
  <si>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</si>
  <si>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</si>
  <si>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</si>
  <si>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</si>
  <si>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</si>
  <si>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</si>
  <si>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</si>
  <si>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</si>
  <si>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</si>
  <si>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</si>
  <si>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</si>
  <si>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</si>
  <si>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</si>
  <si>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</si>
  <si>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</si>
  <si>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</si>
  <si>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</si>
  <si>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</si>
  <si>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</si>
  <si>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</si>
  <si>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</si>
  <si>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</si>
  <si>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</si>
  <si>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</si>
  <si>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</si>
  <si>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</si>
  <si>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</si>
  <si>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</si>
  <si>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</si>
  <si>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</si>
  <si>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</si>
  <si>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</si>
  <si>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</si>
  <si>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</si>
  <si>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</si>
  <si>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</si>
  <si>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</si>
  <si>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</si>
  <si>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</si>
  <si>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</si>
  <si>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</si>
  <si>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</si>
  <si>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</si>
  <si>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</si>
  <si>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</si>
  <si>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</si>
  <si>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</si>
  <si>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</si>
  <si>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</si>
  <si>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</si>
  <si>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</si>
  <si>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</si>
  <si>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</si>
  <si>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</si>
  <si>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</si>
  <si>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</si>
  <si>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</si>
  <si>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</si>
  <si>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</si>
  <si>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</si>
  <si>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</si>
  <si>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</si>
  <si>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</si>
  <si>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</si>
  <si>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</si>
  <si>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</si>
  <si>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</si>
  <si>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</si>
  <si>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</si>
  <si>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</si>
  <si>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</si>
  <si>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</si>
  <si>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</si>
  <si>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</si>
  <si>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</si>
  <si>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</si>
  <si>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</si>
  <si>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</si>
  <si>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</si>
  <si>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</si>
  <si>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</si>
  <si>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</si>
  <si>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</si>
  <si>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</si>
  <si>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</si>
  <si>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</si>
  <si>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</si>
  <si>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</si>
  <si>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</si>
  <si>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</si>
  <si>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</si>
  <si>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</si>
  <si>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</si>
  <si>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</si>
  <si>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</si>
  <si>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</si>
  <si>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</si>
  <si>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</si>
  <si>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</si>
  <si>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</si>
  <si>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</si>
  <si>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</si>
  <si>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</si>
  <si>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</si>
  <si>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</si>
  <si>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</si>
  <si>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</si>
  <si>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</si>
  <si>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</si>
  <si>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</si>
  <si>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</si>
  <si>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</si>
  <si>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</si>
  <si>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</si>
  <si>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</si>
  <si>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</si>
  <si>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</si>
  <si>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</si>
  <si>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</si>
  <si>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</si>
  <si>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</si>
  <si>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</si>
  <si>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</si>
  <si>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</si>
  <si>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</si>
  <si>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</si>
  <si>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</si>
  <si>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</si>
  <si>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</si>
  <si>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</si>
  <si>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</si>
  <si>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</si>
  <si>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</si>
  <si>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</si>
  <si>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</si>
  <si>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</si>
  <si>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</si>
  <si>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</si>
  <si>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</si>
  <si>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</si>
  <si>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</si>
  <si>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</si>
  <si>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</si>
  <si>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</si>
  <si>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</si>
  <si>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</si>
  <si>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</si>
  <si>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</si>
  <si>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</si>
  <si>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</si>
  <si>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</si>
  <si>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</si>
  <si>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</si>
  <si>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</si>
  <si>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</si>
  <si>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</si>
  <si>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</si>
  <si>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</si>
  <si>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</si>
  <si>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</si>
  <si>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</si>
  <si>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</si>
  <si>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</si>
  <si>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</si>
  <si>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</si>
  <si>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</si>
  <si>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</si>
  <si>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</si>
  <si>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</si>
  <si>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</si>
  <si>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</si>
  <si>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</si>
  <si>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</si>
  <si>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</si>
  <si>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</si>
  <si>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</si>
  <si>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</si>
  <si>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</si>
  <si>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</si>
  <si>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</si>
  <si>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</si>
  <si>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</si>
  <si>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</si>
  <si>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</si>
  <si>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</si>
  <si>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</si>
  <si>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</si>
  <si>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</si>
  <si>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</si>
  <si>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</si>
  <si>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</si>
  <si>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</si>
  <si>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</si>
  <si>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</si>
  <si>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</si>
  <si>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</si>
  <si>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</si>
  <si>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</si>
  <si>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</si>
  <si>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</si>
  <si>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</si>
  <si>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</si>
  <si>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</si>
  <si>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</si>
  <si>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</si>
  <si>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</si>
  <si>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</si>
  <si>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</si>
  <si>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</si>
  <si>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</si>
  <si>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</si>
  <si>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</si>
  <si>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</si>
  <si>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</si>
  <si>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</si>
  <si>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</si>
  <si>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</si>
  <si>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</si>
  <si>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</si>
  <si>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</si>
  <si>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</si>
  <si>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</si>
  <si>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</si>
  <si>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</si>
  <si>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</si>
  <si>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</si>
  <si>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</si>
  <si>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</si>
  <si>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</si>
  <si>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</si>
  <si>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</si>
  <si>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</si>
  <si>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</si>
  <si>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</si>
  <si>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</si>
  <si>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</si>
  <si>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</si>
  <si>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</si>
  <si>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</si>
  <si>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</si>
  <si>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</si>
  <si>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</si>
  <si>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</si>
  <si>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</si>
  <si>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</si>
  <si>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</si>
  <si>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</si>
  <si>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</si>
  <si>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</si>
  <si>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</si>
  <si>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</si>
  <si>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</si>
  <si>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</si>
  <si>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</si>
  <si>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</si>
  <si>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</si>
  <si>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</si>
  <si>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</si>
  <si>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</si>
  <si>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</si>
  <si>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</si>
  <si>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</si>
  <si>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</si>
  <si>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</si>
  <si>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</si>
  <si>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</si>
  <si>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</si>
  <si>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</si>
  <si>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</si>
  <si>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</si>
  <si>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</si>
  <si>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</si>
  <si>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</si>
  <si>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</si>
  <si>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</si>
  <si>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</si>
  <si>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</si>
  <si>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</si>
  <si>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</si>
  <si>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</si>
  <si>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</si>
  <si>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</si>
  <si>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</si>
  <si>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</si>
  <si>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</si>
  <si>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</si>
  <si>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</si>
  <si>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</si>
  <si>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</si>
  <si>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</si>
  <si>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</si>
  <si>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</si>
  <si>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</si>
  <si>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</si>
  <si>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</si>
  <si>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</si>
  <si>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</si>
  <si>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</si>
  <si>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</si>
  <si>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</si>
  <si>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</si>
  <si>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</si>
  <si>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</si>
  <si>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</si>
  <si>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</si>
  <si>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</si>
  <si>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</si>
  <si>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</si>
  <si>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</si>
  <si>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</si>
  <si>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</si>
  <si>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</si>
  <si>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</si>
  <si>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</si>
  <si>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</si>
  <si>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</si>
  <si>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</si>
  <si>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</si>
  <si>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</si>
  <si>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</si>
  <si>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</si>
  <si>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</si>
  <si>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</si>
  <si>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</si>
  <si>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</si>
  <si>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</si>
  <si>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</si>
  <si>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</si>
  <si>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</si>
  <si>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</si>
  <si>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</si>
  <si>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</si>
  <si>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</si>
  <si>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</si>
  <si>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</si>
  <si>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</si>
  <si>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</si>
  <si>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</si>
  <si>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</si>
  <si>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</si>
  <si>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</si>
  <si>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</si>
  <si>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</si>
  <si>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</si>
  <si>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</si>
  <si>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</si>
  <si>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</si>
  <si>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</si>
  <si>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</si>
  <si>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</si>
  <si>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</si>
  <si>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</si>
  <si>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</si>
  <si>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</si>
  <si>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</si>
  <si>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</si>
  <si>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</si>
  <si>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</si>
  <si>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</si>
  <si>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</si>
  <si>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</si>
  <si>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</si>
  <si>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</si>
  <si>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</si>
  <si>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</si>
  <si>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</si>
  <si>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</si>
  <si>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</si>
  <si>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</si>
  <si>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</si>
  <si>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</si>
  <si>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</si>
  <si>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</si>
  <si>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</si>
  <si>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</si>
  <si>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</si>
  <si>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</si>
  <si>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</si>
  <si>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</si>
  <si>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</si>
  <si>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</si>
  <si>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</si>
  <si>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</si>
  <si>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</si>
  <si>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</si>
  <si>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</si>
  <si>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</si>
  <si>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</si>
  <si>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</si>
  <si>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</si>
  <si>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</si>
  <si>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</si>
  <si>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</si>
  <si>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</si>
  <si>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</si>
  <si>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</si>
  <si>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</si>
  <si>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</si>
  <si>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</si>
  <si>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</si>
  <si>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</si>
  <si>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</si>
  <si>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</si>
  <si>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</si>
  <si>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</si>
  <si>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</si>
  <si>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</si>
  <si>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</si>
  <si>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</si>
  <si>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</si>
  <si>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</si>
  <si>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</si>
  <si>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</si>
  <si>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</si>
  <si>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</si>
  <si>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</si>
  <si>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</si>
  <si>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</si>
  <si>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</si>
  <si>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</si>
  <si>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</si>
  <si>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</si>
  <si>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</si>
  <si>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</si>
  <si>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</si>
  <si>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</si>
  <si>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</si>
  <si>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</si>
  <si>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</si>
  <si>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</si>
  <si>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</si>
  <si>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</si>
  <si>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</si>
  <si>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</si>
  <si>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</si>
  <si>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</si>
  <si>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</si>
  <si>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</si>
  <si>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</si>
  <si>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</si>
  <si>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</si>
  <si>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</si>
  <si>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</si>
  <si>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</si>
  <si>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</si>
  <si>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</si>
  <si>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</si>
  <si>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</si>
  <si>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</si>
  <si>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</si>
  <si>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</si>
  <si>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</si>
  <si>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</si>
  <si>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</si>
  <si>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</si>
  <si>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</si>
  <si>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</si>
  <si>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</si>
  <si>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</si>
  <si>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</si>
  <si>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</si>
  <si>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</si>
  <si>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</si>
  <si>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</si>
  <si>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</si>
  <si>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</si>
  <si>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</si>
  <si>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</si>
  <si>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</si>
  <si>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</si>
  <si>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</si>
  <si>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</si>
  <si>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</si>
  <si>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</si>
  <si>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</si>
  <si>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</si>
  <si>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</si>
  <si>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</si>
  <si>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</si>
  <si>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</si>
  <si>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</si>
  <si>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</si>
  <si>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</si>
  <si>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</si>
  <si>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</si>
  <si>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</si>
  <si>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</si>
  <si>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</si>
  <si>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</si>
  <si>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</si>
  <si>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</si>
  <si>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</si>
  <si>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</si>
  <si>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</si>
  <si>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</si>
  <si>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</si>
  <si>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</si>
  <si>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</si>
  <si>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</si>
  <si>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</si>
  <si>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</si>
  <si>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</si>
  <si>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</si>
  <si>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</si>
  <si>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</si>
  <si>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</si>
  <si>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</si>
  <si>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</si>
  <si>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</si>
  <si>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</si>
  <si>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</si>
  <si>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</si>
  <si>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</si>
  <si>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</si>
  <si>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</si>
  <si>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</si>
  <si>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</si>
  <si>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</si>
  <si>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</si>
  <si>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</si>
  <si>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</si>
  <si>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</si>
  <si>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</si>
  <si>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</si>
  <si>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</si>
  <si>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</si>
  <si>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</si>
  <si>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</si>
  <si>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</si>
  <si>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</si>
  <si>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</si>
  <si>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</si>
  <si>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</si>
  <si>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</si>
  <si>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</si>
  <si>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</si>
  <si>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</si>
  <si>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</si>
  <si>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</si>
  <si>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</si>
  <si>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</si>
  <si>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</si>
  <si>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</si>
  <si>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</si>
  <si>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</si>
  <si>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</si>
  <si>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</si>
  <si>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</si>
  <si>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</si>
  <si>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</si>
  <si>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</si>
  <si>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</si>
  <si>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</si>
  <si>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</si>
  <si>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</si>
  <si>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</si>
  <si>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</si>
  <si>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</si>
  <si>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</si>
  <si>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</si>
  <si>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</si>
  <si>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</si>
  <si>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</si>
  <si>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</si>
  <si>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</si>
  <si>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</si>
  <si>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</si>
  <si>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</si>
  <si>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</si>
  <si>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</si>
  <si>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</si>
  <si>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</si>
  <si>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</si>
  <si>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</si>
  <si>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</si>
  <si>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</si>
  <si>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</si>
  <si>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</si>
  <si>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</si>
  <si>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</si>
  <si>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</si>
  <si>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</si>
  <si>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</si>
  <si>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</si>
  <si>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</si>
  <si>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</si>
  <si>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</si>
  <si>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</si>
  <si>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</si>
  <si>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</si>
  <si>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</si>
  <si>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</si>
  <si>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</si>
  <si>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</si>
  <si>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</si>
  <si>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</si>
  <si>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</si>
  <si>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</si>
  <si>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</si>
  <si>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</si>
  <si>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</si>
  <si>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</si>
  <si>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</si>
  <si>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</si>
  <si>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</si>
  <si>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</si>
  <si>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</si>
  <si>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</si>
  <si>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</si>
  <si>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</si>
  <si>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</si>
  <si>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</si>
  <si>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</si>
  <si>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</si>
  <si>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</si>
  <si>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</si>
  <si>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</si>
  <si>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</si>
  <si>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</si>
  <si>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</si>
  <si>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</si>
  <si>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</si>
  <si>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</si>
  <si>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</si>
  <si>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</si>
  <si>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</si>
  <si>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</si>
  <si>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</si>
  <si>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</si>
  <si>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</si>
  <si>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</si>
  <si>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</si>
  <si>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</si>
  <si>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</si>
  <si>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</si>
  <si>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</si>
  <si>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</si>
  <si>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</si>
  <si>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</si>
  <si>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</si>
  <si>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</si>
  <si>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</si>
  <si>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</si>
  <si>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</si>
  <si>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</si>
  <si>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</si>
  <si>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</si>
  <si>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</si>
  <si>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</si>
  <si>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</si>
  <si>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</si>
  <si>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</si>
  <si>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</si>
  <si>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</si>
  <si>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</si>
  <si>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</si>
  <si>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</si>
  <si>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</si>
  <si>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</si>
  <si>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</si>
  <si>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</si>
  <si>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</si>
  <si>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</si>
  <si>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</si>
  <si>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</si>
  <si>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</si>
  <si>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</si>
  <si>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</si>
  <si>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</si>
  <si>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</si>
  <si>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</si>
  <si>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</si>
  <si>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</si>
  <si>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</si>
  <si>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</si>
  <si>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</si>
  <si>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</si>
  <si>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</si>
  <si>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</si>
  <si>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</si>
  <si>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</si>
  <si>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</si>
  <si>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</si>
  <si>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</si>
  <si>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</si>
  <si>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</si>
  <si>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</si>
  <si>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</si>
  <si>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</si>
  <si>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</si>
  <si>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</si>
  <si>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</si>
  <si>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</si>
  <si>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</si>
  <si>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</si>
  <si>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</si>
  <si>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</si>
  <si>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</si>
  <si>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</si>
  <si>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</si>
  <si>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</si>
  <si>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</si>
  <si>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</si>
  <si>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</si>
  <si>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</si>
  <si>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</si>
  <si>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</si>
  <si>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</si>
  <si>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</si>
  <si>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</si>
  <si>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</si>
  <si>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</si>
  <si>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</si>
  <si>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</si>
  <si>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</si>
  <si>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</si>
  <si>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</si>
  <si>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</si>
  <si>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</si>
  <si>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</si>
  <si>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</si>
  <si>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</si>
  <si>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</si>
  <si>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</si>
  <si>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</si>
  <si>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</si>
  <si>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</si>
  <si>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</si>
  <si>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</si>
  <si>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</si>
  <si>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</si>
  <si>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</si>
  <si>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</si>
  <si>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</si>
  <si>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</si>
  <si>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</si>
  <si>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</si>
  <si>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</si>
  <si>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</si>
  <si>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</si>
  <si>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</si>
  <si>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</si>
  <si>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</si>
  <si>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</si>
  <si>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</si>
  <si>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</si>
  <si>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</si>
  <si>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</si>
  <si>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</si>
  <si>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</si>
  <si>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</si>
  <si>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</si>
  <si>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</si>
  <si>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</si>
  <si>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</si>
  <si>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</si>
  <si>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</si>
  <si>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</si>
  <si>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</si>
  <si>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</si>
  <si>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</si>
  <si>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</si>
  <si>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</si>
  <si>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</si>
  <si>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</si>
  <si>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</si>
  <si>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</si>
  <si>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</si>
  <si>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</si>
  <si>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</si>
  <si>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</si>
  <si>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</si>
  <si>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</si>
  <si>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</si>
  <si>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</si>
  <si>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</si>
  <si>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</si>
  <si>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</si>
  <si>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</si>
  <si>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</si>
  <si>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</si>
  <si>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</si>
  <si>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</si>
  <si>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</si>
  <si>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</si>
  <si>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</si>
  <si>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</si>
  <si>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</si>
  <si>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</si>
  <si>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</si>
  <si>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</si>
  <si>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</si>
  <si>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</si>
  <si>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</si>
  <si>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</si>
  <si>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</si>
  <si>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</si>
  <si>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</si>
  <si>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</si>
  <si>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</si>
  <si>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</si>
  <si>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</si>
  <si>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</si>
  <si>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</si>
  <si>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</si>
  <si>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</si>
  <si>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</si>
  <si>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</si>
  <si>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</si>
  <si>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</si>
  <si>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</si>
  <si>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</si>
  <si>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</si>
  <si>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</si>
  <si>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</si>
  <si>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</si>
  <si>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</si>
  <si>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</si>
  <si>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</si>
  <si>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</si>
  <si>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</si>
  <si>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</si>
  <si>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</si>
  <si>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</si>
  <si>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</si>
  <si>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</si>
  <si>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</si>
  <si>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</si>
  <si>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</si>
  <si>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</si>
  <si>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</si>
  <si>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</si>
  <si>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</si>
  <si>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</si>
  <si>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</si>
  <si>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</si>
  <si>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</si>
  <si>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</si>
  <si>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</si>
  <si>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</si>
  <si>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</si>
  <si>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</si>
  <si>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</si>
  <si>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</si>
  <si>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</si>
  <si>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</si>
  <si>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</si>
  <si>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</si>
  <si>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</si>
  <si>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</si>
  <si>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</si>
  <si>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</si>
  <si>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</si>
  <si>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</si>
  <si>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</si>
  <si>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</si>
  <si>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</si>
  <si>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</si>
  <si>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</si>
  <si>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</si>
  <si>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</si>
  <si>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</si>
  <si>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</si>
  <si>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</si>
  <si>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</si>
  <si>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</si>
  <si>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</si>
  <si>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</si>
  <si>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</si>
  <si>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</si>
  <si>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</si>
  <si>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</si>
  <si>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</si>
  <si>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</si>
  <si>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</si>
  <si>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</si>
  <si>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</si>
  <si>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</si>
  <si>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</si>
  <si>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</si>
  <si>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</si>
  <si>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</si>
  <si>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</si>
  <si>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</si>
  <si>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</si>
  <si>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</si>
  <si>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</si>
  <si>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</si>
  <si>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</si>
  <si>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</si>
  <si>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</si>
  <si>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</si>
  <si>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</si>
  <si>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</si>
  <si>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</si>
  <si>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</si>
  <si>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</si>
  <si>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</si>
  <si>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</si>
  <si>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</si>
  <si>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</si>
  <si>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</si>
  <si>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</si>
  <si>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</si>
  <si>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</si>
  <si>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</si>
  <si>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</si>
  <si>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</si>
  <si>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</si>
  <si>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</si>
  <si>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</si>
  <si>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</si>
  <si>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</si>
  <si>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</si>
  <si>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</si>
  <si>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</si>
  <si>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</si>
  <si>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</si>
  <si>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</si>
  <si>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</si>
  <si>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</si>
  <si>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</si>
  <si>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</si>
  <si>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</si>
  <si>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</si>
  <si>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</si>
  <si>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</si>
  <si>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</si>
  <si>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</si>
  <si>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</si>
  <si>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</si>
  <si>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</si>
  <si>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</si>
  <si>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</si>
  <si>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</si>
  <si>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</si>
  <si>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</si>
  <si>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</si>
  <si>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</si>
  <si>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</si>
  <si>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</si>
  <si>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</si>
  <si>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</si>
  <si>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</si>
  <si>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</si>
  <si>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</si>
  <si>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</si>
  <si>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</si>
  <si>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</si>
  <si>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</si>
  <si>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</si>
  <si>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</si>
  <si>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</si>
  <si>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</si>
  <si>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</si>
  <si>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</si>
  <si>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</si>
  <si>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</si>
  <si>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</si>
  <si>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</si>
  <si>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</si>
  <si>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</si>
  <si>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</si>
  <si>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</si>
  <si>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</si>
  <si>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</si>
  <si>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</si>
  <si>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</si>
  <si>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</si>
  <si>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</si>
  <si>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</si>
  <si>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</si>
  <si>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</si>
  <si>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</si>
  <si>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</si>
  <si>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</si>
  <si>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</si>
  <si>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</si>
  <si>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</si>
  <si>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</si>
  <si>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</si>
  <si>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</si>
  <si>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</si>
  <si>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</si>
  <si>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</si>
  <si>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</si>
  <si>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</si>
  <si>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</si>
  <si>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</si>
  <si>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</si>
  <si>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</si>
  <si>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</si>
  <si>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</si>
  <si>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</si>
  <si>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</si>
  <si>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</si>
  <si>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</si>
  <si>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</si>
  <si>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</si>
  <si>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</si>
  <si>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</si>
  <si>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</si>
  <si>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</si>
  <si>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</si>
  <si>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</si>
  <si>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</si>
  <si>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</si>
  <si>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</si>
  <si>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</si>
  <si>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</si>
  <si>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</si>
  <si>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</si>
  <si>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</si>
  <si>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</si>
  <si>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</si>
  <si>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</si>
  <si>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</si>
  <si>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</si>
  <si>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</si>
  <si>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</si>
  <si>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</si>
  <si>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</si>
  <si>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</si>
  <si>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</si>
  <si>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</si>
  <si>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</si>
  <si>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</si>
  <si>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</si>
  <si>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</si>
  <si>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</si>
  <si>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</si>
  <si>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</si>
  <si>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</si>
  <si>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</si>
  <si>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</si>
  <si>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</si>
  <si>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</si>
  <si>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</si>
  <si>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</si>
  <si>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</si>
  <si>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</si>
  <si>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</si>
  <si>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</si>
  <si>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</si>
  <si>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</si>
  <si>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</si>
  <si>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</si>
  <si>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</si>
  <si>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</si>
  <si>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</si>
  <si>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</si>
  <si>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</si>
  <si>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</si>
  <si>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</si>
  <si>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</si>
  <si>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</si>
  <si>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</si>
  <si>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</si>
  <si>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</si>
  <si>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</si>
  <si>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</si>
  <si>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</si>
  <si>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</si>
  <si>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</si>
  <si>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</si>
  <si>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</si>
  <si>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</si>
  <si>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</si>
  <si>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</si>
  <si>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</si>
  <si>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</si>
  <si>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</si>
  <si>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</si>
  <si>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</si>
  <si>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</si>
  <si>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</si>
  <si>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</si>
  <si>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</si>
  <si>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</si>
  <si>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</si>
  <si>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</si>
  <si>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</si>
  <si>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</si>
  <si>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</si>
  <si>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</si>
  <si>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</si>
  <si>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</si>
  <si>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</si>
  <si>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</si>
  <si>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</si>
  <si>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</si>
  <si>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</si>
  <si>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</si>
  <si>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</si>
  <si>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</si>
  <si>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</si>
  <si>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</si>
  <si>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</si>
  <si>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</si>
  <si>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</si>
  <si>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</si>
  <si>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</si>
  <si>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</si>
  <si>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</si>
  <si>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</si>
  <si>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</si>
  <si>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</si>
  <si>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</si>
  <si>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</si>
  <si>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</si>
  <si>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</si>
  <si>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</si>
  <si>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</si>
  <si>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</si>
  <si>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</si>
  <si>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</si>
  <si>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</si>
  <si>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</si>
  <si>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</si>
  <si>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</si>
  <si>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</si>
  <si>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</si>
  <si>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</si>
  <si>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</si>
  <si>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</si>
  <si>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</si>
  <si>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</si>
  <si>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</si>
  <si>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</si>
  <si>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</si>
  <si>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</si>
  <si>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</si>
  <si>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</si>
  <si>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</si>
  <si>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</si>
  <si>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</si>
  <si>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</si>
  <si>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</si>
  <si>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</si>
  <si>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</si>
  <si>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</si>
  <si>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</si>
  <si>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</si>
  <si>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</si>
  <si>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</si>
  <si>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</si>
  <si>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</si>
  <si>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</si>
  <si>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</si>
  <si>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</si>
  <si>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</si>
  <si>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</si>
  <si>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</si>
  <si>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</si>
  <si>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</si>
  <si>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</si>
  <si>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</si>
  <si>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</si>
  <si>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</si>
  <si>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</si>
  <si>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</si>
  <si>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</si>
  <si>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</si>
  <si>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</si>
  <si>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</si>
  <si>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</si>
  <si>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</si>
  <si>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</si>
  <si>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</si>
  <si>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</si>
  <si>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</si>
  <si>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</si>
  <si>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</si>
  <si>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</si>
  <si>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</si>
  <si>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</si>
  <si>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</si>
  <si>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</si>
  <si>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</si>
  <si>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</si>
  <si>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</si>
  <si>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</si>
  <si>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</si>
  <si>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</si>
  <si>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</si>
  <si>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</si>
  <si>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</si>
  <si>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</si>
  <si>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</si>
  <si>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</si>
  <si>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</si>
  <si>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</si>
  <si>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</si>
  <si>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</si>
  <si>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</si>
  <si>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</si>
  <si>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</si>
  <si>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</si>
  <si>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</si>
  <si>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</si>
  <si>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</si>
  <si>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</si>
  <si>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</si>
  <si>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</si>
  <si>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</si>
  <si>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</si>
  <si>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</si>
  <si>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</si>
  <si>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</si>
  <si>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</si>
  <si>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</si>
  <si>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</si>
  <si>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</si>
  <si>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</si>
  <si>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</si>
  <si>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</si>
  <si>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</si>
  <si>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</si>
  <si>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</si>
  <si>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</si>
  <si>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</si>
  <si>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</si>
  <si>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</si>
  <si>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</si>
  <si>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</si>
  <si>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</si>
  <si>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</si>
  <si>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</si>
  <si>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</si>
  <si>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</si>
  <si>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</si>
  <si>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</si>
  <si>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</si>
  <si>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</si>
  <si>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</si>
  <si>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</si>
  <si>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</si>
  <si>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</si>
  <si>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</si>
  <si>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</si>
  <si>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</si>
  <si>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</si>
  <si>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</si>
  <si>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</si>
  <si>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</si>
  <si>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</si>
  <si>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</si>
  <si>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</si>
  <si>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</si>
  <si>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</si>
  <si>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</si>
  <si>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</si>
  <si>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</si>
  <si>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</si>
  <si>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</si>
  <si>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</si>
  <si>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</si>
  <si>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</si>
  <si>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</si>
  <si>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</si>
  <si>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</si>
  <si>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</si>
  <si>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</si>
  <si>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</si>
  <si>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</si>
  <si>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</si>
  <si>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</si>
  <si>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</si>
  <si>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</si>
  <si>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</si>
  <si>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</si>
  <si>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</si>
  <si>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</si>
  <si>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</si>
  <si>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</si>
  <si>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</si>
  <si>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</si>
  <si>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</si>
  <si>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</si>
  <si>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</si>
  <si>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</si>
  <si>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</si>
  <si>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</si>
  <si>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</si>
  <si>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</si>
  <si>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</si>
  <si>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</si>
  <si>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</si>
  <si>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</si>
  <si>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</si>
  <si>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</si>
  <si>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</si>
  <si>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</si>
  <si>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</si>
  <si>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</si>
  <si>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</si>
  <si>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</si>
  <si>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</si>
  <si>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</si>
  <si>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</si>
  <si>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</si>
  <si>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</si>
  <si>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</si>
  <si>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</si>
  <si>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</si>
  <si>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</si>
  <si>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</si>
  <si>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</si>
  <si>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</si>
  <si>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</si>
  <si>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</si>
  <si>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</si>
  <si>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</si>
  <si>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</si>
  <si>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</si>
  <si>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</si>
  <si>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</si>
  <si>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</si>
  <si>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</si>
  <si>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</si>
  <si>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</si>
  <si>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</si>
  <si>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</si>
  <si>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</si>
  <si>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</si>
  <si>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</si>
  <si>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</si>
  <si>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</si>
  <si>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</si>
  <si>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</si>
  <si>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</si>
  <si>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</si>
  <si>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</si>
  <si>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</si>
  <si>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</si>
  <si>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</si>
  <si>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</si>
  <si>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</si>
  <si>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</si>
  <si>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</si>
  <si>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</si>
  <si>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</si>
  <si>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</si>
  <si>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</si>
  <si>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</si>
  <si>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</si>
  <si>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</si>
  <si>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</si>
  <si>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</si>
  <si>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</si>
  <si>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</si>
  <si>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</si>
  <si>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</si>
  <si>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</si>
  <si>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</si>
  <si>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</si>
  <si>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</si>
  <si>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</si>
  <si>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</si>
  <si>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</si>
  <si>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</si>
  <si>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</si>
  <si>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</si>
  <si>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</si>
  <si>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</si>
  <si>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</si>
  <si>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</si>
  <si>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</si>
  <si>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</si>
  <si>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</si>
  <si>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</si>
  <si>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</si>
  <si>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</si>
  <si>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</si>
  <si>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</si>
  <si>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</si>
  <si>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</si>
  <si>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</si>
  <si>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</si>
  <si>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</si>
  <si>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</si>
  <si>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</si>
  <si>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</si>
  <si>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</si>
  <si>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</si>
  <si>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</si>
  <si>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</si>
  <si>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</si>
  <si>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</si>
  <si>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</si>
  <si>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</si>
  <si>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</si>
  <si>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</si>
  <si>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</si>
  <si>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</si>
  <si>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</si>
  <si>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</si>
  <si>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</si>
  <si>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</si>
  <si>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</si>
  <si>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</si>
  <si>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</si>
  <si>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</si>
  <si>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</si>
  <si>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</si>
  <si>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</si>
  <si>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</si>
  <si>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</si>
  <si>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</si>
  <si>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</si>
  <si>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</si>
  <si>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</si>
  <si>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</si>
  <si>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</si>
  <si>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</si>
  <si>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</si>
  <si>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</si>
  <si>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</si>
  <si>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</si>
  <si>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</si>
  <si>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</si>
  <si>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</si>
  <si>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</si>
  <si>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</si>
  <si>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</si>
  <si>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</si>
  <si>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</si>
  <si>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</si>
  <si>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</si>
  <si>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</si>
  <si>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</si>
  <si>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</si>
  <si>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</si>
  <si>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</si>
  <si>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</si>
  <si>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</si>
  <si>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</si>
  <si>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</si>
  <si>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</si>
  <si>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</si>
  <si>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</si>
  <si>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</si>
  <si>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</si>
  <si>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</si>
  <si>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</si>
  <si>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</si>
  <si>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</si>
  <si>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</si>
  <si>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</si>
  <si>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</si>
  <si>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</si>
  <si>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</si>
  <si>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</si>
  <si>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</si>
  <si>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</si>
  <si>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</si>
  <si>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</si>
  <si>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</si>
  <si>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</si>
  <si>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</si>
  <si>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</si>
  <si>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</si>
  <si>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</si>
  <si>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</si>
  <si>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</si>
  <si>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</si>
  <si>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</si>
  <si>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</si>
  <si>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</si>
  <si>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</si>
  <si>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</si>
  <si>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</si>
  <si>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</si>
  <si>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</si>
  <si>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</si>
  <si>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</si>
  <si>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</si>
  <si>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</si>
  <si>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</si>
  <si>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</si>
  <si>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</si>
  <si>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</si>
  <si>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</si>
  <si>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</si>
  <si>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</si>
  <si>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</si>
  <si>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</si>
  <si>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</si>
  <si>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</si>
  <si>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</si>
  <si>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</si>
  <si>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</si>
  <si>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</si>
  <si>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</si>
  <si>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</si>
  <si>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</si>
  <si>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</si>
  <si>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</si>
  <si>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</si>
  <si>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</si>
  <si>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</si>
  <si>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</si>
  <si>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</si>
  <si>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</si>
  <si>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</si>
  <si>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</si>
  <si>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</si>
  <si>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</si>
  <si>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</si>
  <si>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</si>
  <si>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</si>
  <si>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</si>
  <si>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</si>
  <si>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</si>
  <si>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</si>
  <si>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</si>
  <si>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</si>
  <si>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</si>
  <si>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</si>
  <si>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</si>
  <si>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</si>
  <si>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</si>
  <si>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</si>
  <si>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</si>
  <si>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</si>
  <si>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</si>
  <si>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</si>
  <si>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</si>
  <si>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</si>
  <si>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</si>
  <si>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</si>
  <si>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</si>
  <si>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</si>
  <si>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</si>
  <si>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</si>
  <si>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</si>
  <si>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</si>
  <si>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</si>
  <si>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</si>
  <si>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</si>
  <si>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</si>
  <si>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</si>
  <si>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</si>
  <si>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</si>
  <si>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</si>
  <si>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</si>
  <si>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</si>
  <si>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</si>
  <si>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</si>
  <si>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</si>
  <si>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</si>
  <si>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</si>
  <si>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</si>
  <si>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</si>
  <si>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</si>
  <si>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</si>
  <si>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</si>
  <si>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</si>
  <si>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</si>
  <si>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</si>
  <si>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</si>
  <si>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</si>
  <si>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</si>
  <si>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</si>
  <si>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</si>
  <si>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</si>
  <si>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</si>
  <si>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</si>
  <si>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</si>
  <si>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</si>
  <si>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</si>
  <si>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</si>
  <si>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</si>
  <si>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</si>
  <si>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</si>
  <si>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</si>
  <si>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</si>
  <si>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</si>
  <si>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</si>
  <si>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</si>
  <si>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</si>
  <si>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</si>
  <si>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</si>
  <si>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</si>
  <si>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</si>
  <si>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</si>
  <si>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</si>
  <si>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</si>
  <si>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</si>
  <si>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</si>
  <si>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</si>
  <si>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</si>
  <si>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</si>
  <si>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</si>
  <si>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</si>
  <si>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</si>
  <si>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</si>
  <si>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</si>
  <si>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</si>
  <si>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</si>
  <si>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</si>
  <si>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</si>
  <si>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</si>
  <si>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</si>
  <si>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</si>
  <si>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</si>
  <si>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</si>
  <si>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</si>
  <si>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</si>
  <si>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</si>
  <si>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</si>
  <si>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</si>
  <si>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</si>
  <si>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</si>
  <si>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</si>
  <si>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</si>
  <si>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</si>
  <si>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</si>
  <si>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</si>
  <si>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</si>
  <si>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</si>
  <si>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</si>
  <si>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</si>
  <si>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</si>
  <si>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</si>
  <si>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</si>
  <si>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</si>
  <si>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</si>
  <si>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</si>
  <si>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</si>
  <si>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</si>
  <si>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</si>
  <si>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</si>
  <si>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</si>
  <si>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</si>
  <si>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</si>
  <si>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</si>
  <si>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</si>
  <si>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</si>
  <si>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</si>
  <si>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</si>
  <si>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</si>
  <si>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</si>
  <si>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</si>
  <si>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</si>
  <si>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</si>
  <si>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</si>
  <si>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</si>
  <si>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</si>
  <si>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</si>
  <si>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</si>
  <si>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</si>
  <si>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</si>
  <si>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</si>
  <si>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</si>
  <si>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</si>
  <si>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</si>
  <si>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</si>
  <si>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</si>
  <si>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</si>
  <si>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</si>
  <si>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</si>
  <si>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</si>
  <si>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</si>
  <si>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</si>
  <si>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</si>
  <si>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</si>
  <si>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</si>
  <si>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</si>
  <si>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</si>
  <si>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</si>
  <si>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</si>
  <si>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</si>
  <si>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</si>
  <si>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</si>
  <si>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</si>
  <si>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</si>
  <si>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</si>
  <si>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</si>
  <si>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</si>
  <si>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</si>
  <si>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</si>
  <si>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</si>
  <si>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</si>
  <si>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</si>
  <si>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</si>
  <si>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</si>
  <si>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</si>
  <si>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</si>
  <si>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</si>
  <si>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</si>
  <si>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</si>
  <si>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</si>
  <si>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</si>
  <si>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</si>
  <si>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</si>
  <si>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</si>
  <si>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</si>
  <si>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</si>
  <si>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</si>
  <si>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</si>
  <si>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</si>
  <si>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</si>
  <si>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</si>
  <si>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</si>
  <si>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</si>
  <si>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</si>
  <si>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</si>
  <si>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</si>
  <si>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</si>
  <si>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</si>
  <si>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</si>
  <si>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</si>
  <si>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</si>
  <si>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</si>
  <si>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</si>
  <si>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</si>
  <si>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</si>
  <si>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</si>
  <si>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</si>
  <si>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</si>
  <si>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</si>
  <si>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</si>
  <si>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</si>
  <si>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</si>
  <si>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</si>
  <si>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</si>
  <si>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</si>
  <si>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</si>
  <si>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</si>
  <si>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</si>
  <si>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</si>
  <si>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</si>
  <si>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</si>
  <si>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</si>
  <si>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</si>
  <si>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</si>
  <si>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</si>
  <si>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</si>
  <si>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</si>
  <si>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</si>
  <si>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</si>
  <si>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</si>
  <si>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</si>
  <si>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</si>
  <si>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</si>
  <si>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</si>
  <si>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</si>
  <si>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</si>
  <si>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</si>
  <si>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</si>
  <si>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</si>
  <si>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</si>
  <si>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</si>
  <si>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</si>
  <si>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</si>
  <si>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</si>
  <si>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</si>
  <si>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</si>
  <si>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</si>
  <si>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</si>
  <si>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</si>
  <si>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</si>
  <si>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</si>
  <si>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</si>
  <si>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</si>
  <si>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</si>
  <si>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</si>
  <si>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</si>
  <si>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</si>
  <si>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</si>
  <si>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</si>
  <si>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</si>
  <si>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</si>
  <si>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</si>
  <si>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</si>
  <si>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</si>
  <si>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</si>
  <si>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</si>
  <si>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</si>
  <si>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</si>
  <si>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</si>
  <si>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</si>
  <si>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</si>
  <si>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</si>
  <si>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</si>
  <si>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</si>
  <si>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</si>
  <si>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</si>
  <si>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</si>
  <si>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</si>
  <si>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</si>
  <si>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</si>
  <si>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</si>
  <si>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</si>
  <si>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</si>
  <si>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</si>
  <si>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</si>
  <si>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</si>
  <si>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</si>
  <si>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</si>
  <si>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</si>
  <si>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</si>
  <si>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</si>
  <si>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</si>
  <si>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</si>
  <si>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</si>
  <si>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</si>
  <si>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</si>
  <si>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</si>
  <si>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</si>
  <si>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</si>
  <si>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</si>
  <si>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</si>
  <si>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</si>
  <si>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</si>
  <si>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</si>
  <si>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</si>
  <si>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</si>
  <si>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</si>
  <si>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</si>
  <si>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</si>
  <si>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</si>
  <si>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</si>
  <si>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</si>
  <si>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</si>
  <si>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</si>
  <si>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</si>
  <si>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</si>
  <si>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</si>
  <si>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</si>
  <si>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</si>
  <si>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</si>
  <si>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</si>
  <si>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</si>
  <si>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</si>
  <si>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</si>
  <si>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</si>
  <si>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</si>
  <si>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</si>
  <si>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</si>
  <si>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</si>
  <si>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</si>
  <si>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</si>
  <si>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</si>
  <si>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</si>
  <si>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</si>
  <si>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</si>
  <si>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</si>
  <si>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</si>
  <si>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</si>
  <si>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</si>
  <si>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</si>
  <si>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</si>
  <si>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</si>
  <si>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</si>
  <si>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</si>
  <si>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</si>
  <si>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</si>
  <si>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</si>
  <si>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</si>
  <si>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</si>
  <si>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</si>
  <si>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</si>
  <si>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</si>
  <si>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</si>
  <si>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</si>
  <si>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</si>
  <si>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</si>
  <si>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</si>
  <si>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</si>
  <si>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</si>
  <si>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</si>
  <si>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</si>
  <si>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</si>
  <si>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</si>
  <si>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</si>
  <si>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</si>
  <si>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</si>
  <si>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</si>
  <si>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</si>
  <si>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</si>
  <si>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</si>
  <si>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</si>
  <si>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</si>
  <si>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</si>
  <si>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</si>
  <si>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</si>
  <si>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</si>
  <si>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</si>
  <si>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</si>
  <si>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</si>
  <si>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</si>
  <si>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</si>
  <si>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</si>
  <si>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</si>
  <si>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</si>
  <si>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</si>
  <si>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</si>
  <si>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</si>
  <si>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</si>
  <si>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</si>
  <si>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</si>
  <si>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</si>
  <si>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</si>
  <si>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</si>
  <si>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</si>
  <si>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</si>
  <si>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</si>
  <si>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</si>
  <si>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</si>
  <si>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</si>
  <si>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</si>
  <si>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</si>
  <si>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</si>
  <si>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</si>
  <si>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</si>
  <si>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</si>
  <si>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</si>
  <si>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</si>
  <si>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</si>
  <si>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</si>
  <si>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</si>
  <si>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</si>
  <si>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</si>
  <si>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</si>
  <si>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</si>
  <si>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</si>
  <si>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</si>
  <si>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</si>
  <si>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</si>
  <si>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</si>
  <si>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</si>
  <si>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</si>
  <si>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</si>
  <si>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</si>
  <si>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</si>
  <si>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</si>
  <si>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</si>
  <si>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</si>
  <si>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</si>
  <si>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</si>
  <si>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</si>
  <si>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</si>
  <si>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</si>
  <si>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</si>
  <si>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</si>
  <si>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</si>
  <si>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</si>
  <si>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</si>
  <si>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</si>
  <si>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</si>
  <si>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</si>
  <si>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</si>
  <si>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</si>
  <si>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</si>
  <si>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</si>
  <si>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</si>
  <si>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</si>
  <si>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</si>
  <si>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</si>
  <si>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</si>
  <si>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</si>
  <si>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</si>
  <si>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</si>
  <si>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</si>
  <si>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</si>
  <si>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</si>
  <si>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</si>
  <si>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</si>
  <si>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</si>
  <si>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</si>
  <si>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</si>
  <si>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</si>
  <si>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</si>
  <si>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</si>
  <si>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</si>
  <si>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</si>
  <si>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</si>
  <si>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</si>
  <si>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</si>
  <si>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</si>
  <si>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</si>
  <si>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</si>
  <si>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</si>
  <si>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</si>
  <si>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</si>
  <si>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</si>
  <si>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</si>
  <si>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</si>
  <si>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</si>
  <si>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</si>
  <si>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</si>
  <si>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</si>
  <si>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</si>
  <si>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</si>
  <si>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</si>
  <si>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</si>
  <si>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</si>
  <si>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</si>
  <si>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</si>
  <si>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</si>
  <si>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</si>
  <si>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</si>
  <si>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</si>
  <si>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</si>
  <si>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</si>
  <si>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</si>
  <si>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</si>
  <si>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</si>
  <si>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</si>
  <si>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</si>
  <si>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</si>
  <si>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</si>
  <si>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</si>
  <si>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</si>
  <si>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</si>
  <si>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</si>
  <si>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</si>
  <si>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</si>
  <si>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</si>
  <si>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</si>
  <si>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</si>
  <si>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</si>
  <si>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</si>
  <si>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</si>
  <si>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</si>
  <si>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</si>
  <si>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</si>
  <si>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</si>
  <si>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</si>
  <si>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</si>
  <si>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</si>
  <si>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</si>
  <si>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</si>
  <si>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</si>
  <si>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</si>
  <si>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</si>
  <si>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</si>
  <si>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</si>
  <si>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</si>
  <si>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</si>
  <si>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</si>
  <si>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</si>
  <si>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</si>
  <si>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</si>
  <si>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</si>
  <si>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</si>
  <si>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</si>
  <si>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</si>
  <si>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</si>
  <si>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</si>
  <si>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</si>
  <si>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</si>
  <si>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</si>
  <si>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</si>
  <si>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</si>
  <si>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</si>
  <si>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</si>
  <si>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</si>
  <si>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</si>
  <si>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</si>
  <si>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</si>
  <si>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</si>
  <si>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</si>
  <si>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</si>
  <si>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</si>
  <si>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</si>
  <si>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</si>
  <si>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</si>
  <si>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</si>
  <si>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</si>
  <si>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</si>
  <si>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</si>
  <si>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</si>
  <si>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</si>
  <si>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</si>
  <si>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</si>
  <si>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</si>
  <si>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</si>
  <si>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</si>
  <si>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</si>
  <si>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</si>
  <si>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</si>
  <si>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</si>
  <si>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</si>
  <si>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</si>
  <si>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</si>
  <si>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</si>
  <si>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</si>
  <si>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</si>
  <si>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</si>
  <si>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</si>
  <si>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</si>
  <si>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</si>
  <si>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</si>
  <si>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</si>
  <si>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</si>
  <si>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</si>
  <si>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</si>
  <si>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</si>
  <si>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</si>
  <si>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</si>
  <si>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</si>
  <si>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</si>
  <si>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</si>
  <si>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</si>
  <si>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</si>
  <si>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</si>
  <si>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</si>
  <si>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</si>
  <si>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</si>
  <si>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</si>
  <si>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</si>
  <si>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</si>
  <si>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</si>
  <si>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</si>
  <si>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</si>
  <si>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</si>
  <si>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</si>
  <si>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</si>
  <si>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</si>
  <si>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</si>
  <si>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</si>
  <si>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</si>
  <si>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</si>
  <si>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</si>
  <si>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</si>
  <si>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</si>
  <si>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</si>
  <si>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</si>
  <si>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</si>
  <si>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</si>
  <si>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</si>
  <si>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</si>
  <si>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</si>
  <si>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</si>
  <si>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</si>
  <si>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</si>
  <si>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</si>
  <si>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</si>
  <si>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</si>
  <si>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</si>
  <si>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</si>
  <si>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</si>
  <si>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</si>
  <si>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</si>
  <si>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</si>
  <si>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</si>
  <si>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</si>
  <si>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</si>
  <si>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</si>
  <si>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</si>
  <si>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</si>
  <si>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</si>
  <si>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</si>
  <si>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</si>
  <si>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</si>
  <si>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</si>
  <si>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</si>
  <si>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</si>
  <si>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</si>
  <si>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</si>
  <si>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</si>
  <si>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</si>
  <si>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</si>
  <si>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</si>
  <si>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</si>
  <si>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</si>
  <si>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</si>
  <si>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</si>
  <si>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</si>
  <si>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</si>
  <si>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</si>
  <si>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</si>
  <si>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</si>
  <si>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</si>
  <si>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</si>
  <si>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</si>
  <si>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</si>
  <si>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</si>
  <si>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</si>
  <si>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</si>
  <si>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</si>
  <si>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</si>
  <si>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</si>
  <si>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</si>
  <si>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</si>
  <si>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</si>
  <si>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</si>
  <si>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</si>
  <si>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</si>
  <si>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</si>
  <si>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</si>
  <si>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</si>
  <si>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</si>
  <si>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</si>
  <si>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</si>
  <si>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</si>
  <si>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</si>
  <si>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</si>
  <si>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</si>
  <si>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</si>
  <si>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</si>
  <si>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</si>
  <si>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</si>
  <si>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</si>
  <si>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</si>
  <si>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</si>
  <si>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</si>
  <si>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</si>
  <si>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</si>
  <si>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</si>
  <si>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</si>
  <si>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</si>
  <si>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</si>
  <si>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</si>
  <si>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</si>
  <si>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</si>
  <si>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</si>
  <si>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</si>
  <si>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</si>
  <si>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</si>
  <si>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</si>
  <si>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</si>
  <si>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</si>
  <si>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</si>
  <si>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</si>
  <si>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</si>
  <si>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</si>
  <si>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</si>
  <si>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</si>
  <si>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</si>
  <si>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</si>
  <si>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</si>
  <si>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</si>
  <si>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</si>
  <si>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</si>
  <si>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</si>
  <si>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</si>
  <si>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</si>
  <si>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</si>
  <si>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</si>
  <si>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</si>
  <si>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</si>
  <si>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</si>
  <si>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</si>
  <si>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</si>
  <si>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</si>
  <si>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</si>
  <si>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</si>
  <si>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</si>
  <si>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</si>
  <si>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</si>
  <si>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</si>
  <si>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</si>
  <si>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</si>
  <si>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</si>
  <si>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</si>
  <si>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</si>
  <si>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</si>
  <si>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</si>
  <si>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</si>
  <si>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</si>
  <si>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</si>
  <si>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</si>
  <si>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</si>
  <si>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</si>
  <si>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</si>
  <si>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</si>
  <si>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</si>
  <si>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</si>
  <si>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</si>
  <si>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</si>
  <si>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</si>
  <si>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</si>
  <si>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</si>
  <si>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</si>
  <si>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</si>
  <si>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</si>
  <si>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</si>
  <si>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</si>
  <si>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</si>
  <si>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</si>
  <si>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</si>
  <si>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</si>
  <si>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</si>
  <si>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</si>
  <si>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</si>
  <si>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</si>
  <si>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</si>
  <si>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</si>
  <si>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</si>
  <si>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</si>
  <si>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</si>
  <si>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</si>
  <si>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</si>
  <si>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</si>
  <si>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</si>
  <si>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</si>
  <si>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</si>
  <si>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</si>
  <si>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</si>
  <si>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</si>
  <si>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</si>
  <si>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</si>
  <si>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</si>
  <si>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</si>
  <si>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</si>
  <si>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</si>
  <si>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</si>
  <si>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</si>
  <si>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</si>
  <si>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</si>
  <si>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</si>
  <si>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</si>
  <si>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</si>
  <si>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</si>
  <si>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</si>
  <si>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</si>
  <si>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</si>
  <si>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</si>
  <si>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</si>
  <si>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</si>
  <si>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</si>
  <si>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</si>
  <si>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</si>
  <si>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</si>
  <si>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</si>
  <si>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</si>
  <si>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</si>
  <si>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</si>
  <si>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</si>
  <si>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</si>
  <si>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</si>
  <si>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</si>
  <si>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</si>
  <si>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</si>
  <si>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</si>
  <si>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</si>
  <si>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</si>
  <si>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</si>
  <si>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</si>
  <si>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</si>
  <si>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</si>
  <si>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</si>
  <si>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</si>
  <si>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</si>
  <si>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</si>
  <si>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</si>
  <si>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</si>
  <si>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</si>
  <si>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</si>
  <si>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</si>
  <si>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</si>
  <si>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</si>
  <si>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</si>
  <si>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</si>
  <si>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</si>
  <si>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</si>
  <si>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</si>
  <si>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</si>
  <si>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</si>
  <si>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</si>
  <si>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</si>
  <si>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</si>
  <si>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</si>
  <si>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</si>
  <si>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</si>
  <si>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</si>
  <si>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</si>
  <si>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</si>
  <si>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</si>
  <si>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</si>
  <si>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</si>
  <si>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</si>
  <si>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</si>
  <si>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</si>
  <si>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</si>
  <si>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</si>
  <si>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</si>
  <si>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</si>
  <si>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</si>
  <si>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</si>
  <si>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</si>
  <si>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</si>
  <si>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</si>
  <si>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</si>
  <si>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</si>
  <si>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</si>
  <si>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</si>
  <si>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</si>
  <si>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</si>
  <si>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</si>
  <si>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</si>
  <si>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</si>
  <si>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</si>
  <si>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</si>
  <si>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</si>
  <si>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</si>
  <si>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</si>
  <si>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</si>
  <si>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</si>
  <si>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</si>
  <si>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</si>
  <si>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</si>
  <si>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</si>
  <si>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</si>
  <si>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</si>
  <si>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</si>
  <si>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</si>
  <si>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</si>
  <si>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</si>
  <si>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</si>
  <si>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</si>
  <si>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</si>
  <si>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</si>
  <si>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</si>
  <si>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</si>
  <si>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</si>
  <si>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</si>
  <si>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</si>
  <si>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</si>
  <si>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</si>
  <si>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</si>
  <si>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</si>
  <si>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</si>
  <si>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</si>
  <si>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</si>
  <si>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</si>
  <si>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</si>
  <si>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</si>
  <si>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</si>
  <si>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</si>
  <si>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</si>
  <si>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</si>
  <si>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</si>
  <si>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</si>
  <si>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</si>
  <si>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</si>
  <si>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</si>
  <si>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</si>
  <si>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</si>
  <si>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</si>
  <si>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</si>
  <si>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</si>
  <si>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</si>
  <si>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</si>
  <si>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</si>
  <si>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</si>
  <si>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</si>
  <si>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</si>
  <si>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</si>
  <si>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</si>
  <si>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</si>
  <si>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</si>
  <si>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</si>
  <si>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</si>
  <si>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</si>
  <si>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</si>
  <si>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</si>
  <si>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</si>
  <si>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</si>
  <si>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</si>
  <si>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</si>
  <si>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</si>
  <si>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</si>
  <si>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</si>
  <si>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</si>
  <si>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</si>
  <si>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</si>
  <si>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</si>
  <si>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</si>
  <si>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</si>
  <si>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</si>
  <si>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</si>
  <si>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</si>
  <si>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</si>
  <si>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</si>
  <si>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</si>
  <si>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</si>
  <si>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</si>
  <si>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</si>
  <si>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</si>
  <si>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</si>
  <si>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</si>
  <si>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</si>
  <si>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</si>
  <si>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</si>
  <si>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</si>
  <si>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</si>
  <si>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</si>
  <si>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</si>
  <si>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</si>
  <si>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</si>
  <si>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</si>
  <si>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</si>
  <si>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</si>
  <si>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</si>
  <si>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</si>
  <si>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</si>
  <si>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</si>
  <si>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</si>
  <si>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</si>
  <si>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</si>
  <si>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</si>
  <si>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</si>
  <si>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</si>
  <si>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</si>
  <si>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</si>
  <si>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</si>
  <si>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</si>
  <si>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</si>
  <si>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</si>
  <si>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</si>
  <si>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</si>
  <si>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</si>
  <si>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</si>
  <si>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</si>
  <si>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</si>
  <si>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</si>
  <si>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</si>
  <si>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</si>
  <si>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</si>
  <si>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</si>
  <si>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</si>
  <si>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</si>
  <si>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</si>
  <si>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</si>
  <si>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</si>
  <si>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</si>
  <si>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</si>
  <si>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</si>
  <si>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</si>
  <si>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</si>
  <si>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</si>
  <si>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</si>
  <si>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</si>
  <si>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</si>
  <si>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</si>
  <si>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</si>
  <si>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</si>
  <si>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</si>
  <si>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</si>
  <si>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</si>
  <si>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</si>
  <si>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</si>
  <si>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</si>
  <si>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</si>
  <si>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</si>
  <si>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</si>
  <si>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</si>
  <si>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</si>
  <si>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</si>
  <si>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</si>
  <si>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</si>
  <si>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</si>
  <si>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</si>
  <si>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</si>
  <si>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</si>
  <si>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</si>
  <si>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</si>
  <si>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</si>
  <si>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</si>
  <si>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</si>
  <si>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</si>
  <si>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</si>
  <si>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</si>
  <si>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</si>
  <si>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</si>
  <si>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</si>
  <si>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</si>
  <si>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</si>
  <si>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</si>
  <si>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</si>
  <si>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</si>
  <si>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</si>
  <si>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</si>
  <si>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</si>
  <si>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</si>
  <si>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</si>
  <si>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</si>
  <si>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</si>
  <si>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</si>
  <si>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</si>
  <si>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</si>
  <si>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</si>
  <si>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</si>
  <si>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</si>
  <si>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</si>
  <si>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</si>
  <si>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</si>
  <si>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</si>
  <si>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</si>
  <si>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</si>
  <si>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</si>
  <si>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</si>
  <si>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</si>
  <si>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</si>
  <si>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</si>
  <si>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</si>
  <si>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</si>
  <si>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</si>
  <si>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</si>
  <si>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</si>
  <si>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</si>
  <si>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</si>
  <si>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</si>
  <si>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</si>
  <si>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</si>
  <si>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</si>
  <si>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</si>
  <si>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</si>
  <si>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</si>
  <si>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</si>
  <si>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</si>
  <si>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</si>
  <si>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</si>
  <si>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</si>
  <si>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</si>
  <si>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</si>
  <si>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</si>
  <si>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</si>
  <si>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</si>
  <si>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</si>
  <si>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</si>
  <si>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</si>
  <si>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</si>
  <si>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</si>
  <si>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</si>
  <si>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</si>
  <si>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</si>
  <si>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</si>
  <si>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</si>
  <si>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</si>
  <si>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</si>
  <si>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</si>
  <si>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</si>
  <si>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</si>
  <si>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</si>
  <si>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</si>
  <si>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</si>
  <si>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</si>
  <si>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</si>
  <si>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</si>
  <si>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</si>
  <si>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</si>
  <si>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</si>
  <si>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</si>
  <si>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</si>
  <si>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</si>
  <si>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</si>
  <si>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</si>
  <si>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</si>
  <si>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</si>
  <si>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</si>
  <si>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</si>
  <si>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</si>
  <si>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</si>
  <si>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</si>
  <si>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</si>
  <si>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</si>
  <si>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</si>
  <si>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</si>
  <si>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</si>
  <si>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</si>
  <si>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</si>
  <si>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</si>
  <si>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</si>
  <si>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</si>
  <si>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</si>
  <si>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</si>
  <si>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</si>
  <si>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</si>
  <si>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</si>
  <si>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</si>
  <si>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</si>
  <si>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</si>
  <si>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</si>
  <si>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</si>
  <si>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</si>
  <si>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</si>
  <si>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</si>
  <si>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</si>
  <si>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</si>
  <si>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</si>
  <si>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</si>
  <si>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</si>
  <si>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</si>
  <si>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</si>
  <si>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</si>
  <si>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</si>
  <si>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</si>
  <si>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</si>
  <si>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</si>
  <si>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</si>
  <si>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</si>
  <si>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</si>
  <si>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</si>
  <si>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</si>
  <si>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</si>
  <si>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</si>
  <si>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</si>
  <si>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</si>
  <si>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</si>
  <si>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</si>
  <si>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</si>
  <si>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</si>
  <si>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</si>
  <si>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</si>
  <si>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</si>
  <si>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</si>
  <si>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</si>
  <si>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</si>
  <si>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</si>
  <si>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</si>
  <si>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</si>
  <si>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</si>
  <si>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</si>
  <si>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</si>
  <si>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</si>
  <si>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</si>
  <si>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</si>
  <si>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</si>
  <si>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</si>
  <si>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</si>
  <si>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</si>
  <si>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</si>
  <si>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</si>
  <si>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</si>
  <si>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</si>
  <si>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</si>
  <si>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</si>
  <si>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</si>
  <si>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</si>
  <si>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</si>
  <si>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</si>
  <si>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</si>
  <si>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</si>
  <si>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</si>
  <si>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</si>
  <si>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</si>
  <si>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</si>
  <si>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</si>
  <si>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</si>
  <si>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</si>
  <si>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</si>
  <si>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</si>
  <si>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</si>
  <si>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</si>
  <si>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</si>
  <si>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</si>
  <si>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</si>
  <si>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</si>
  <si>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</si>
  <si>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</si>
  <si>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</si>
  <si>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</si>
  <si>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</si>
  <si>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</si>
  <si>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</si>
  <si>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</si>
  <si>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</si>
  <si>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</si>
  <si>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</si>
  <si>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</si>
  <si>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</si>
  <si>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</si>
  <si>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</si>
  <si>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</si>
  <si>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</si>
  <si>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</si>
  <si>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</si>
  <si>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</si>
  <si>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</si>
  <si>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</si>
  <si>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</si>
  <si>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</si>
  <si>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</si>
  <si>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</si>
  <si>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</si>
  <si>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</si>
  <si>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</si>
  <si>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</si>
  <si>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</si>
  <si>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</si>
  <si>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</si>
  <si>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</si>
  <si>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</si>
  <si>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</si>
  <si>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</si>
  <si>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</si>
  <si>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</si>
  <si>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</si>
  <si>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</si>
  <si>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</si>
  <si>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</si>
  <si>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</si>
  <si>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</si>
  <si>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</si>
  <si>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</si>
  <si>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</si>
  <si>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</si>
  <si>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</si>
  <si>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</si>
  <si>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</si>
  <si>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</si>
  <si>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</si>
  <si>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</si>
  <si>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</si>
  <si>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</si>
  <si>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</si>
  <si>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</si>
  <si>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</si>
  <si>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</si>
  <si>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</si>
  <si>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</si>
  <si>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</si>
  <si>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</si>
  <si>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</si>
  <si>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</si>
  <si>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</si>
  <si>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</si>
  <si>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</si>
  <si>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</si>
  <si>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</si>
  <si>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</si>
  <si>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</si>
  <si>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</si>
  <si>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</si>
  <si>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</si>
  <si>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</si>
  <si>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</si>
  <si>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</si>
  <si>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</si>
  <si>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</si>
  <si>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</si>
  <si>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</si>
  <si>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</si>
  <si>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</si>
  <si>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</si>
  <si>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</si>
  <si>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</si>
  <si>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</si>
  <si>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</si>
  <si>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</si>
  <si>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</si>
  <si>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</si>
  <si>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</si>
  <si>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</si>
  <si>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</si>
  <si>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</si>
  <si>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</si>
  <si>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</si>
  <si>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</si>
  <si>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</si>
  <si>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</si>
  <si>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</si>
  <si>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</si>
  <si>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</si>
  <si>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</si>
  <si>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</si>
  <si>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</si>
  <si>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</si>
  <si>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</si>
  <si>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</si>
  <si>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</si>
  <si>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</si>
  <si>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</si>
  <si>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</si>
  <si>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</si>
  <si>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</si>
  <si>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</si>
  <si>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</si>
  <si>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</si>
  <si>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</si>
  <si>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</si>
  <si>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</si>
  <si>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</si>
  <si>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</si>
  <si>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</si>
  <si>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</si>
  <si>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</si>
  <si>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</si>
  <si>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</si>
  <si>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</si>
  <si>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</si>
  <si>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</si>
  <si>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</si>
  <si>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</si>
  <si>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</si>
  <si>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</si>
  <si>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</si>
  <si>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</si>
  <si>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</si>
  <si>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</si>
  <si>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</si>
  <si>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</si>
  <si>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</si>
  <si>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</si>
  <si>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</si>
  <si>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</si>
  <si>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</si>
  <si>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</si>
  <si>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</si>
  <si>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</si>
  <si>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</si>
  <si>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</si>
  <si>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</si>
  <si>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</si>
  <si>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</si>
  <si>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</si>
  <si>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</si>
  <si>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</si>
  <si>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</si>
  <si>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</si>
  <si>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</si>
  <si>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</si>
  <si>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</si>
  <si>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</si>
  <si>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</si>
  <si>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</si>
  <si>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</si>
  <si>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</si>
  <si>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</si>
  <si>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</si>
  <si>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</si>
  <si>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</si>
  <si>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</si>
  <si>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</si>
  <si>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</si>
  <si>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</si>
  <si>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</si>
  <si>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</si>
  <si>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</si>
  <si>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</si>
  <si>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</si>
  <si>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</si>
  <si>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</si>
  <si>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</si>
  <si>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</si>
  <si>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</si>
  <si>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</si>
  <si>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</si>
  <si>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</si>
  <si>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</si>
  <si>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</si>
  <si>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</si>
  <si>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</si>
  <si>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</si>
  <si>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</si>
  <si>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</si>
  <si>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</si>
  <si>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</si>
  <si>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</si>
  <si>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</si>
  <si>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</si>
  <si>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</si>
  <si>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</si>
  <si>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</si>
  <si>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</si>
  <si>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</si>
  <si>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</si>
  <si>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</si>
  <si>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</si>
  <si>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</si>
  <si>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</si>
  <si>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</si>
  <si>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</si>
  <si>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</si>
  <si>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</si>
  <si>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</si>
  <si>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</si>
  <si>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</si>
  <si>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</si>
  <si>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</si>
  <si>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</si>
  <si>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</si>
  <si>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</si>
  <si>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</si>
  <si>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</si>
  <si>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</si>
  <si>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</si>
  <si>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</si>
  <si>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</si>
  <si>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</si>
  <si>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</si>
  <si>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</si>
  <si>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</si>
  <si>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</si>
  <si>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</si>
  <si>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</si>
  <si>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</si>
  <si>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</si>
  <si>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</si>
  <si>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</si>
  <si>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</si>
  <si>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</si>
  <si>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</si>
  <si>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</si>
  <si>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</si>
  <si>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</si>
  <si>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</si>
  <si>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</si>
  <si>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</si>
  <si>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</si>
  <si>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</si>
  <si>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</si>
  <si>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</si>
  <si>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</si>
  <si>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</si>
  <si>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</si>
  <si>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</si>
  <si>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</si>
  <si>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</si>
  <si>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</si>
  <si>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</si>
  <si>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</si>
  <si>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</si>
  <si>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</si>
  <si>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</si>
  <si>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</si>
  <si>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</si>
  <si>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</si>
  <si>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</si>
  <si>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</si>
  <si>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</si>
  <si>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</si>
  <si>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</si>
  <si>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</si>
  <si>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</si>
  <si>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</si>
  <si>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</si>
  <si>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</si>
  <si>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</si>
  <si>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</si>
  <si>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</si>
  <si>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</si>
  <si>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</si>
  <si>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</si>
  <si>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</si>
  <si>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</si>
  <si>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</si>
  <si>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</si>
  <si>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</si>
  <si>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</si>
  <si>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</si>
  <si>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</si>
  <si>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</si>
  <si>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</si>
  <si>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</si>
  <si>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</si>
  <si>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</si>
  <si>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</si>
  <si>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</si>
  <si>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</si>
  <si>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</si>
  <si>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</si>
  <si>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</si>
  <si>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</si>
  <si>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</si>
  <si>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</si>
  <si>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</si>
  <si>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</si>
  <si>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</si>
  <si>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</si>
  <si>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</si>
  <si>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</si>
  <si>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</si>
  <si>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</si>
  <si>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</si>
  <si>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</si>
  <si>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</si>
  <si>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</si>
  <si>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</si>
  <si>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</si>
  <si>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</si>
  <si>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</si>
  <si>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</si>
  <si>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</si>
  <si>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</si>
  <si>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</si>
  <si>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</si>
  <si>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</si>
  <si>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</si>
  <si>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</si>
  <si>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</si>
  <si>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</si>
  <si>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</si>
  <si>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</si>
  <si>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</si>
  <si>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</si>
  <si>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</si>
  <si>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</si>
  <si>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</si>
  <si>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</si>
  <si>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</si>
  <si>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</si>
  <si>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</si>
  <si>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</si>
  <si>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</si>
  <si>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</si>
  <si>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</si>
  <si>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</si>
  <si>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</si>
  <si>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</si>
  <si>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</si>
  <si>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</si>
  <si>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</si>
  <si>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</si>
  <si>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</si>
  <si>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</si>
  <si>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</si>
  <si>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</si>
  <si>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</si>
  <si>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</si>
  <si>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</si>
  <si>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</si>
  <si>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</si>
  <si>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</si>
  <si>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</si>
  <si>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</si>
  <si>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</si>
  <si>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</si>
  <si>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</si>
  <si>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</si>
  <si>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</si>
  <si>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</si>
  <si>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</si>
  <si>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</si>
  <si>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</si>
  <si>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</si>
  <si>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</si>
  <si>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</si>
  <si>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</si>
  <si>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</si>
  <si>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</si>
  <si>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</si>
  <si>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</si>
  <si>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</si>
  <si>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</si>
  <si>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</si>
  <si>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</si>
  <si>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</si>
  <si>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</si>
  <si>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</si>
  <si>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</si>
  <si>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</si>
  <si>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</si>
  <si>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</si>
  <si>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</si>
  <si>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</si>
  <si>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</si>
  <si>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</si>
  <si>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</si>
  <si>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</si>
  <si>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</si>
  <si>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</si>
  <si>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</si>
  <si>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</si>
  <si>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</si>
  <si>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</si>
  <si>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</si>
  <si>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</si>
  <si>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</si>
  <si>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</si>
  <si>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</si>
  <si>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</si>
  <si>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</si>
  <si>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</si>
  <si>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</si>
  <si>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</si>
  <si>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</si>
  <si>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</si>
  <si>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</si>
  <si>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</si>
  <si>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</si>
  <si>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</si>
  <si>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</si>
  <si>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</si>
  <si>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</si>
  <si>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</si>
  <si>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</si>
  <si>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</si>
  <si>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</si>
  <si>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</si>
  <si>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</si>
  <si>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</si>
  <si>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</si>
  <si>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</si>
  <si>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</si>
  <si>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</si>
  <si>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</si>
  <si>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</si>
  <si>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</si>
  <si>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</si>
  <si>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</si>
  <si>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</si>
  <si>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</si>
  <si>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</si>
  <si>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</si>
  <si>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</si>
  <si>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</si>
  <si>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</si>
  <si>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</si>
  <si>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</si>
  <si>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</si>
  <si>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</si>
  <si>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</si>
  <si>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</si>
  <si>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</si>
  <si>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</si>
  <si>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</si>
  <si>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</si>
  <si>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</si>
  <si>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</si>
  <si>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</si>
  <si>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</si>
  <si>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</si>
  <si>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</si>
  <si>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</si>
  <si>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</si>
  <si>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</si>
  <si>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</si>
  <si>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</si>
  <si>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</si>
  <si>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</si>
  <si>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</si>
  <si>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</si>
  <si>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</si>
  <si>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</si>
  <si>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</si>
  <si>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</si>
  <si>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</si>
  <si>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</si>
  <si>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</si>
  <si>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</si>
  <si>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</si>
  <si>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</si>
  <si>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</si>
  <si>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</si>
  <si>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</si>
  <si>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</si>
  <si>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</si>
  <si>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</si>
  <si>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</si>
  <si>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</si>
  <si>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</si>
  <si>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</si>
  <si>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</si>
  <si>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</si>
  <si>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</si>
  <si>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</si>
  <si>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</si>
  <si>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</si>
  <si>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</si>
  <si>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</si>
  <si>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</si>
  <si>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</si>
  <si>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</si>
  <si>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</si>
  <si>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</si>
  <si>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</si>
  <si>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</si>
  <si>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</si>
  <si>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</si>
  <si>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</si>
  <si>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</si>
  <si>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</si>
  <si>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</si>
  <si>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</si>
  <si>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</si>
  <si>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</si>
  <si>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</si>
  <si>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</si>
  <si>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</si>
  <si>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</si>
  <si>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</si>
  <si>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</si>
  <si>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</si>
  <si>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</si>
  <si>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</si>
  <si>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</si>
  <si>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</si>
  <si>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</si>
  <si>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</si>
  <si>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</si>
  <si>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</si>
  <si>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</si>
  <si>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</si>
  <si>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</si>
  <si>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</si>
  <si>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</si>
  <si>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</si>
  <si>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</si>
  <si>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</si>
  <si>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</si>
  <si>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</si>
  <si>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</si>
  <si>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</si>
  <si>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</si>
  <si>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</si>
  <si>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</si>
  <si>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</si>
  <si>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</si>
  <si>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</si>
  <si>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</si>
  <si>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</si>
  <si>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</si>
  <si>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</si>
  <si>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</si>
  <si>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</si>
  <si>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</si>
  <si>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</si>
  <si>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</si>
  <si>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</si>
  <si>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</si>
  <si>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</si>
  <si>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</si>
  <si>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</si>
  <si>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</si>
  <si>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</si>
  <si>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</si>
  <si>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</si>
  <si>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</si>
  <si>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</si>
  <si>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</si>
  <si>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</si>
  <si>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</si>
  <si>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</si>
  <si>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</si>
  <si>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</si>
  <si>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</si>
  <si>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</si>
  <si>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</si>
  <si>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</si>
  <si>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</si>
  <si>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</si>
  <si>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</si>
  <si>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</si>
  <si>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</si>
  <si>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</si>
  <si>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</si>
  <si>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</si>
  <si>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</si>
  <si>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</si>
  <si>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</si>
  <si>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</si>
  <si>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</si>
  <si>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</si>
  <si>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</si>
  <si>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</si>
  <si>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</si>
  <si>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</si>
  <si>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</si>
  <si>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</si>
  <si>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</si>
  <si>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</si>
  <si>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</si>
  <si>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</si>
  <si>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</si>
  <si>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</si>
  <si>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</si>
  <si>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</si>
  <si>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</si>
  <si>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</si>
  <si>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</si>
  <si>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</si>
  <si>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</si>
  <si>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</si>
  <si>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</si>
  <si>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</si>
  <si>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</si>
  <si>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</si>
  <si>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</si>
  <si>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</si>
  <si>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</si>
  <si>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</si>
  <si>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</si>
  <si>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</si>
  <si>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</si>
  <si>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</si>
  <si>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</si>
  <si>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</si>
  <si>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</si>
  <si>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</si>
  <si>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</si>
  <si>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</si>
  <si>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</si>
  <si>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</si>
  <si>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</si>
  <si>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</si>
  <si>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</si>
  <si>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</si>
  <si>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</si>
  <si>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</si>
  <si>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</si>
  <si>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</si>
  <si>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</si>
  <si>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</si>
  <si>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</si>
  <si>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</si>
  <si>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</si>
  <si>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</si>
  <si>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</si>
  <si>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</si>
  <si>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</si>
  <si>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</si>
  <si>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</si>
  <si>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</si>
  <si>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</si>
  <si>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</si>
  <si>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</si>
  <si>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</si>
  <si>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</si>
  <si>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</si>
  <si>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</si>
  <si>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</si>
  <si>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</si>
  <si>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</si>
  <si>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</si>
  <si>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</si>
  <si>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</si>
  <si>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</si>
  <si>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</si>
  <si>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</si>
  <si>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</si>
  <si>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</si>
  <si>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</si>
  <si>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</si>
  <si>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</si>
  <si>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</si>
  <si>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</si>
  <si>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</si>
  <si>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</si>
  <si>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</si>
  <si>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</si>
  <si>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</si>
  <si>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</si>
  <si>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</si>
  <si>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</si>
  <si>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</si>
  <si>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</si>
  <si>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</si>
  <si>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</si>
  <si>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</si>
  <si>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</si>
  <si>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</si>
  <si>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</si>
  <si>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</si>
  <si>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</si>
  <si>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</si>
  <si>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</si>
  <si>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</si>
  <si>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</si>
  <si>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</si>
  <si>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</si>
  <si>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</si>
  <si>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</si>
  <si>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</si>
  <si>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</si>
  <si>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</si>
  <si>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</si>
  <si>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</si>
  <si>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</si>
  <si>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</si>
  <si>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</si>
  <si>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</si>
  <si>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</si>
  <si>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</si>
  <si>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</si>
  <si>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</si>
  <si>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</si>
  <si>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</si>
  <si>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</si>
  <si>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</si>
  <si>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</si>
  <si>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</si>
  <si>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</si>
  <si>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</si>
  <si>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</si>
  <si>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</si>
  <si>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</si>
  <si>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</si>
  <si>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</si>
  <si>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</si>
  <si>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</si>
  <si>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</si>
  <si>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</si>
  <si>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</si>
  <si>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</si>
  <si>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</si>
  <si>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</si>
  <si>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</si>
  <si>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</si>
  <si>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</si>
  <si>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</si>
  <si>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</si>
  <si>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</si>
  <si>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</si>
  <si>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</si>
  <si>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</si>
  <si>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</si>
  <si>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</si>
  <si>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</si>
  <si>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</si>
  <si>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</si>
  <si>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</si>
  <si>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</si>
  <si>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</si>
  <si>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</si>
  <si>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</si>
  <si>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</si>
  <si>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</si>
  <si>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</si>
  <si>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</si>
  <si>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</si>
  <si>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</si>
  <si>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</si>
  <si>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</si>
  <si>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</si>
  <si>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</si>
  <si>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</si>
  <si>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</si>
  <si>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</si>
  <si>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</si>
  <si>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</si>
  <si>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</si>
  <si>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</si>
  <si>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</si>
  <si>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</si>
  <si>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</si>
  <si>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</si>
  <si>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</si>
  <si>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</si>
  <si>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</si>
  <si>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</si>
  <si>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</si>
  <si>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</si>
  <si>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</si>
  <si>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</si>
  <si>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</si>
  <si>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</si>
  <si>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</si>
  <si>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</si>
  <si>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</si>
  <si>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</si>
  <si>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</si>
  <si>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</si>
  <si>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</si>
  <si>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</si>
  <si>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</si>
  <si>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</si>
  <si>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</si>
  <si>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</si>
  <si>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</si>
  <si>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</si>
  <si>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</si>
  <si>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</si>
  <si>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</si>
  <si>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</si>
  <si>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</si>
  <si>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</si>
  <si>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</si>
  <si>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</si>
  <si>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</si>
  <si>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</si>
  <si>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</si>
  <si>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</si>
  <si>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</si>
  <si>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</si>
  <si>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</si>
  <si>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</si>
  <si>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</si>
  <si>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</si>
  <si>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</si>
  <si>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</si>
  <si>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</si>
  <si>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</si>
  <si>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</si>
  <si>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</si>
  <si>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</si>
  <si>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</si>
  <si>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</si>
  <si>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</si>
  <si>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</si>
  <si>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</si>
  <si>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</si>
  <si>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</si>
  <si>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</si>
  <si>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</si>
  <si>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</si>
  <si>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</si>
  <si>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</si>
  <si>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</si>
  <si>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</si>
  <si>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</si>
  <si>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</si>
  <si>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</si>
  <si>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</si>
  <si>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</si>
  <si>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</si>
  <si>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</si>
  <si>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</si>
  <si>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</si>
  <si>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</si>
  <si>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</si>
  <si>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</si>
  <si>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</si>
  <si>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</si>
  <si>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</si>
  <si>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</si>
  <si>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</si>
  <si>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</si>
  <si>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</si>
  <si>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</si>
  <si>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</si>
  <si>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</si>
  <si>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</si>
  <si>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</si>
  <si>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</si>
  <si>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</si>
  <si>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</si>
  <si>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</si>
  <si>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</si>
  <si>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</si>
  <si>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</si>
  <si>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</si>
  <si>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</si>
  <si>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</si>
  <si>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</si>
  <si>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</si>
  <si>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</si>
  <si>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</si>
  <si>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</si>
  <si>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</si>
  <si>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</si>
  <si>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</si>
  <si>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</si>
  <si>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</si>
  <si>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</si>
  <si>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</si>
  <si>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</si>
  <si>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</si>
  <si>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</si>
  <si>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</si>
  <si>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</si>
  <si>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</si>
  <si>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</si>
  <si>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</si>
  <si>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</si>
  <si>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</si>
  <si>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</si>
  <si>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</si>
  <si>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</si>
  <si>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</si>
  <si>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</si>
  <si>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</si>
  <si>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</si>
  <si>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</si>
  <si>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</si>
  <si>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</si>
  <si>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</si>
  <si>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</si>
  <si>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</si>
  <si>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</si>
  <si>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</si>
  <si>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</si>
  <si>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</si>
  <si>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</si>
  <si>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</si>
  <si>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</si>
  <si>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</si>
  <si>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</si>
  <si>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</si>
  <si>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</si>
  <si>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</si>
  <si>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</si>
  <si>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</si>
  <si>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</si>
  <si>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</si>
  <si>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</si>
  <si>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</si>
  <si>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</si>
  <si>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</si>
  <si>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</si>
  <si>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</si>
  <si>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</si>
  <si>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</si>
  <si>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</si>
  <si>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</si>
  <si>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</si>
  <si>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</si>
  <si>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</si>
  <si>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</si>
  <si>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</si>
  <si>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</si>
  <si>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</si>
  <si>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</si>
  <si>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</si>
  <si>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</si>
  <si>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</si>
  <si>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</si>
  <si>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</si>
  <si>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</si>
  <si>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</si>
  <si>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</si>
  <si>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</si>
  <si>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</si>
  <si>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</si>
  <si>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</si>
  <si>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</si>
  <si>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</si>
  <si>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</si>
  <si>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</si>
  <si>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</si>
  <si>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</si>
  <si>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</si>
  <si>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</si>
  <si>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</si>
  <si>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</si>
  <si>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</si>
  <si>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</si>
  <si>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</si>
  <si>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</si>
  <si>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</si>
  <si>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</si>
  <si>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</si>
  <si>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</si>
  <si>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</si>
  <si>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</si>
  <si>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</si>
  <si>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</si>
  <si>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</si>
  <si>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</si>
  <si>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</si>
  <si>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</si>
  <si>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</si>
  <si>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</si>
  <si>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</si>
  <si>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</si>
  <si>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</si>
  <si>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</si>
  <si>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</si>
  <si>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</si>
  <si>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</si>
  <si>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</si>
  <si>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</si>
  <si>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</si>
  <si>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</si>
  <si>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</si>
  <si>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</si>
  <si>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</si>
  <si>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</si>
  <si>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</si>
  <si>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</si>
  <si>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</si>
  <si>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</si>
  <si>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</si>
  <si>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</si>
  <si>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</si>
  <si>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</si>
  <si>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</si>
  <si>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</si>
  <si>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</si>
  <si>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</si>
  <si>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</si>
  <si>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</si>
  <si>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</si>
  <si>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</si>
  <si>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</si>
  <si>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</si>
  <si>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</si>
  <si>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</si>
  <si>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</si>
  <si>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</si>
  <si>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</si>
  <si>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</si>
  <si>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</si>
  <si>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</si>
  <si>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</si>
  <si>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</si>
  <si>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</si>
  <si>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</si>
  <si>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</si>
  <si>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</si>
  <si>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</si>
  <si>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</si>
  <si>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</si>
  <si>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</si>
  <si>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</si>
  <si>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</si>
  <si>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</si>
  <si>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</si>
  <si>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</si>
  <si>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</si>
  <si>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</si>
  <si>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</si>
  <si>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</si>
  <si>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</si>
  <si>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</si>
  <si>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</si>
  <si>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</si>
  <si>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</si>
  <si>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</si>
  <si>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</si>
  <si>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</si>
  <si>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</si>
  <si>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</si>
  <si>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</si>
  <si>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</si>
  <si>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</si>
  <si>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</si>
  <si>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</si>
  <si>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</si>
  <si>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</si>
  <si>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</si>
  <si>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</si>
  <si>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</si>
  <si>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</si>
  <si>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</si>
  <si>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</si>
  <si>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</si>
  <si>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</si>
  <si>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</si>
  <si>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</si>
  <si>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</si>
  <si>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</si>
  <si>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</si>
  <si>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</si>
  <si>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</si>
  <si>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</si>
  <si>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</si>
  <si>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</si>
  <si>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</si>
  <si>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</si>
  <si>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</si>
  <si>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</si>
  <si>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</si>
  <si>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</si>
  <si>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</si>
  <si>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</si>
  <si>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</si>
  <si>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</si>
  <si>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</si>
  <si>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</si>
  <si>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</si>
  <si>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</si>
  <si>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</si>
  <si>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</si>
  <si>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</si>
  <si>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</si>
  <si>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</si>
  <si>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</si>
  <si>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</si>
  <si>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</si>
  <si>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</si>
  <si>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</si>
  <si>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</si>
  <si>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</si>
  <si>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</si>
  <si>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</si>
  <si>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</si>
  <si>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</si>
  <si>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</si>
  <si>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</si>
  <si>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</si>
  <si>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</si>
  <si>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</si>
  <si>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</si>
  <si>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</si>
  <si>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</si>
  <si>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</si>
  <si>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</si>
  <si>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</si>
  <si>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</si>
  <si>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</si>
  <si>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</si>
  <si>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</si>
  <si>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</si>
  <si>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</si>
  <si>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</si>
  <si>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</si>
  <si>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</si>
  <si>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</si>
  <si>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</si>
  <si>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</si>
  <si>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</si>
  <si>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</si>
  <si>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</si>
  <si>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</si>
  <si>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</si>
  <si>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</si>
  <si>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</si>
  <si>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</si>
  <si>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</si>
  <si>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</si>
  <si>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</si>
  <si>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</si>
  <si>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</si>
  <si>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</si>
  <si>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</si>
  <si>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</si>
  <si>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</si>
  <si>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</si>
  <si>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</si>
  <si>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</si>
  <si>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</si>
  <si>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</si>
  <si>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</si>
  <si>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</si>
  <si>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</si>
  <si>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</si>
  <si>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</si>
  <si>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</si>
  <si>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</si>
  <si>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</si>
  <si>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</si>
  <si>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</si>
  <si>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</si>
  <si>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</si>
  <si>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</si>
  <si>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</si>
  <si>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</si>
  <si>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</si>
  <si>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</si>
  <si>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</si>
  <si>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</si>
  <si>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</si>
  <si>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</si>
  <si>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</si>
  <si>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</si>
  <si>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</si>
  <si>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</si>
  <si>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</si>
  <si>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</si>
  <si>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</si>
  <si>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</si>
  <si>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</si>
  <si>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</si>
  <si>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</si>
  <si>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</si>
  <si>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</si>
  <si>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</si>
  <si>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</si>
  <si>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</si>
  <si>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</si>
  <si>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</si>
  <si>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</si>
  <si>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</si>
  <si>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</si>
  <si>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</si>
  <si>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</si>
  <si>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</si>
  <si>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</si>
  <si>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</si>
  <si>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</si>
  <si>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</si>
  <si>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</si>
  <si>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</si>
  <si>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</si>
  <si>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</si>
  <si>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</si>
  <si>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</si>
  <si>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</si>
  <si>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</si>
  <si>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</si>
  <si>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</si>
  <si>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</si>
  <si>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</si>
  <si>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</si>
  <si>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</si>
  <si>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</si>
  <si>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</si>
  <si>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</si>
  <si>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</si>
  <si>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</si>
  <si>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</si>
  <si>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</si>
  <si>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</si>
  <si>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</si>
  <si>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</si>
  <si>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</si>
  <si>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</si>
  <si>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</si>
  <si>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</si>
  <si>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</si>
  <si>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</si>
  <si>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</si>
  <si>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</si>
  <si>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</si>
  <si>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</si>
  <si>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</si>
  <si>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</si>
  <si>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</si>
  <si>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</si>
  <si>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</si>
  <si>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</si>
  <si>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</si>
  <si>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</si>
  <si>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</si>
  <si>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</si>
  <si>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</si>
  <si>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</si>
  <si>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</si>
  <si>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</si>
  <si>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</si>
  <si>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</si>
  <si>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</si>
  <si>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</si>
  <si>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</si>
  <si>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</si>
  <si>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</si>
  <si>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</si>
  <si>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</si>
  <si>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</si>
  <si>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</si>
  <si>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</si>
  <si>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</si>
  <si>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</si>
  <si>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</si>
  <si>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</si>
  <si>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</si>
  <si>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</si>
  <si>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</si>
  <si>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</si>
  <si>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</si>
  <si>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</si>
  <si>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</si>
  <si>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</si>
  <si>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</si>
  <si>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</si>
  <si>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</si>
  <si>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</si>
  <si>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</si>
  <si>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</si>
  <si>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</si>
  <si>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</si>
  <si>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</si>
  <si>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</si>
  <si>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</si>
  <si>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</si>
  <si>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</si>
  <si>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</si>
  <si>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</si>
  <si>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</si>
  <si>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</si>
  <si>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</si>
  <si>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</si>
  <si>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</si>
  <si>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</si>
  <si>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</si>
  <si>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</si>
  <si>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</si>
  <si>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</si>
  <si>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</si>
  <si>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</si>
  <si>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</si>
  <si>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</si>
  <si>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</si>
  <si>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</si>
  <si>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</si>
  <si>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</si>
  <si>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</si>
  <si>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</si>
  <si>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</si>
  <si>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</si>
  <si>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</si>
  <si>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</si>
  <si>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</si>
  <si>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</si>
  <si>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</si>
  <si>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</si>
  <si>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</si>
  <si>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</si>
  <si>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</si>
  <si>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</si>
  <si>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</si>
  <si>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</si>
  <si>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</si>
  <si>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</si>
  <si>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</si>
  <si>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</si>
  <si>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</si>
  <si>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</si>
  <si>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</si>
  <si>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</si>
  <si>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</si>
  <si>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</si>
  <si>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</si>
  <si>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</si>
  <si>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</si>
  <si>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</si>
  <si>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</si>
  <si>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</si>
  <si>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</si>
  <si>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</si>
  <si>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</si>
  <si>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</si>
  <si>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</si>
  <si>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</si>
  <si>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</si>
  <si>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</si>
  <si>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</si>
  <si>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</si>
  <si>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</si>
  <si>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</si>
  <si>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</si>
  <si>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</si>
  <si>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</si>
  <si>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</si>
  <si>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</si>
  <si>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</si>
  <si>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</si>
  <si>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</si>
  <si>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</si>
  <si>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</si>
  <si>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</si>
  <si>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</si>
  <si>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</si>
  <si>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</si>
  <si>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</si>
  <si>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</si>
  <si>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</si>
  <si>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</si>
  <si>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</si>
  <si>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</si>
  <si>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</si>
  <si>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</si>
  <si>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</si>
  <si>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</si>
  <si>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</si>
  <si>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</si>
  <si>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</si>
  <si>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</si>
  <si>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</si>
  <si>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</si>
  <si>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</si>
  <si>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</si>
  <si>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</si>
  <si>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</si>
  <si>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</si>
  <si>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</si>
  <si>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</si>
  <si>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</si>
  <si>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</si>
  <si>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</si>
  <si>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</si>
  <si>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</si>
  <si>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</si>
  <si>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</si>
  <si>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</si>
  <si>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</si>
  <si>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</si>
  <si>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</si>
  <si>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</si>
  <si>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</si>
  <si>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</si>
  <si>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</si>
  <si>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</si>
  <si>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</si>
  <si>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</si>
  <si>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</si>
  <si>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</si>
  <si>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</si>
  <si>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</si>
  <si>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</si>
  <si>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</si>
  <si>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</si>
  <si>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</si>
  <si>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</si>
  <si>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</si>
  <si>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</si>
  <si>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</si>
  <si>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</si>
  <si>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</si>
  <si>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</si>
  <si>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</si>
  <si>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</si>
  <si>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</si>
  <si>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</si>
  <si>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</si>
  <si>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</si>
  <si>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</si>
  <si>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</si>
  <si>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</si>
  <si>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</si>
  <si>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</si>
  <si>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</si>
  <si>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</si>
  <si>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</si>
  <si>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</si>
  <si>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</si>
  <si>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</si>
  <si>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</si>
  <si>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</si>
  <si>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</si>
  <si>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</si>
  <si>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</si>
  <si>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</si>
  <si>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</si>
  <si>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</si>
  <si>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</si>
  <si>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</si>
  <si>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</si>
  <si>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</si>
  <si>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</si>
  <si>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</si>
  <si>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</si>
  <si>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</si>
  <si>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</si>
  <si>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</si>
  <si>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</si>
  <si>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</si>
  <si>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</si>
  <si>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</si>
  <si>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</si>
  <si>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</si>
  <si>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</si>
  <si>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</si>
  <si>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</si>
  <si>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</si>
  <si>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</si>
  <si>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</si>
  <si>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</si>
  <si>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</si>
  <si>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</si>
  <si>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</si>
  <si>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</si>
  <si>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</si>
  <si>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</si>
  <si>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</si>
  <si>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</si>
  <si>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</si>
  <si>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</si>
  <si>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</si>
  <si>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</si>
  <si>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</si>
  <si>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</si>
  <si>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</si>
  <si>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</si>
  <si>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</si>
  <si>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</si>
  <si>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</si>
  <si>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</si>
  <si>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</si>
  <si>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</si>
  <si>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</si>
  <si>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</si>
  <si>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</si>
  <si>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</si>
  <si>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</si>
  <si>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</si>
  <si>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</si>
  <si>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</si>
  <si>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</si>
  <si>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</si>
  <si>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</si>
  <si>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</si>
  <si>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</si>
  <si>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</si>
  <si>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</si>
  <si>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</si>
  <si>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</si>
  <si>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</si>
  <si>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</si>
  <si>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</si>
  <si>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</si>
  <si>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</si>
  <si>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</si>
  <si>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</si>
  <si>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</si>
  <si>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</si>
  <si>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</si>
  <si>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</si>
  <si>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</si>
  <si>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</si>
  <si>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</si>
  <si>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</si>
  <si>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</si>
  <si>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</si>
  <si>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</si>
  <si>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</si>
  <si>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</si>
  <si>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</si>
  <si>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</si>
  <si>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</si>
  <si>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</si>
  <si>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</si>
  <si>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</si>
  <si>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</si>
  <si>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</si>
  <si>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</si>
  <si>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</si>
  <si>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</si>
  <si>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</si>
  <si>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</si>
  <si>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</si>
  <si>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</si>
  <si>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</si>
  <si>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</si>
  <si>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</si>
  <si>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</si>
  <si>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</si>
  <si>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</si>
  <si>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</si>
  <si>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</si>
  <si>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</si>
  <si>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</si>
  <si>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</si>
  <si>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</si>
  <si>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</si>
  <si>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</si>
  <si>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</si>
  <si>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</si>
  <si>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</si>
  <si>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</si>
  <si>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</si>
  <si>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</si>
  <si>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</si>
  <si>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</si>
  <si>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</si>
  <si>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</si>
  <si>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</si>
  <si>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</si>
  <si>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</si>
  <si>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</si>
  <si>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</si>
  <si>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</si>
  <si>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</si>
  <si>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</si>
  <si>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</si>
  <si>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</si>
  <si>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</si>
  <si>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</si>
  <si>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</si>
  <si>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</si>
  <si>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</si>
  <si>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</si>
  <si>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</si>
  <si>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</si>
  <si>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</si>
  <si>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</si>
  <si>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</si>
  <si>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</si>
  <si>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</si>
  <si>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</si>
  <si>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</si>
  <si>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</si>
  <si>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</si>
  <si>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</si>
  <si>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</si>
  <si>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</si>
  <si>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</si>
  <si>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</si>
  <si>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</si>
  <si>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</si>
  <si>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</si>
  <si>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</si>
  <si>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</si>
  <si>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</si>
  <si>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</si>
  <si>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</si>
  <si>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</si>
  <si>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</si>
  <si>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</si>
  <si>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</si>
  <si>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</si>
  <si>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</si>
  <si>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</si>
  <si>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</si>
  <si>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</si>
  <si>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</si>
  <si>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</si>
  <si>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</si>
  <si>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</si>
  <si>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</si>
  <si>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</si>
  <si>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</si>
  <si>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</si>
  <si>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</si>
  <si>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</si>
  <si>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</si>
  <si>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</si>
  <si>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</si>
  <si>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</si>
  <si>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</si>
  <si>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</si>
  <si>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</si>
  <si>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</si>
  <si>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</si>
  <si>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</si>
  <si>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</si>
  <si>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</si>
  <si>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</si>
  <si>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</si>
  <si>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</si>
  <si>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</si>
  <si>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</si>
  <si>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</si>
  <si>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</si>
  <si>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</si>
  <si>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</si>
  <si>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</si>
  <si>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</si>
  <si>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</si>
  <si>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</si>
  <si>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</si>
  <si>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</si>
  <si>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</si>
  <si>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</si>
  <si>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</si>
  <si>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</si>
  <si>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</si>
  <si>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</si>
  <si>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</si>
  <si>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</si>
  <si>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</si>
  <si>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</si>
  <si>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</si>
  <si>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</si>
  <si>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</si>
  <si>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</si>
  <si>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</si>
  <si>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</si>
  <si>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</si>
  <si>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</si>
  <si>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</si>
  <si>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</si>
  <si>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</si>
  <si>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</si>
  <si>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</si>
  <si>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</si>
  <si>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</si>
  <si>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</si>
  <si>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</si>
  <si>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</si>
  <si>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</si>
  <si>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</si>
  <si>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</si>
  <si>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</si>
  <si>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</si>
  <si>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</si>
  <si>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</si>
  <si>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</si>
  <si>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</si>
  <si>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</si>
  <si>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</si>
  <si>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</si>
  <si>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</si>
  <si>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</si>
  <si>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</si>
  <si>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</si>
  <si>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</si>
  <si>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</si>
  <si>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</si>
  <si>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</si>
  <si>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</si>
  <si>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</si>
  <si>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</si>
  <si>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</si>
  <si>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</si>
  <si>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</si>
  <si>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</si>
  <si>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</si>
  <si>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</si>
  <si>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</si>
  <si>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</si>
  <si>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</si>
  <si>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</si>
  <si>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</si>
  <si>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</si>
  <si>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</si>
  <si>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</si>
  <si>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</si>
  <si>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</si>
  <si>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</si>
  <si>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</si>
  <si>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</si>
  <si>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</si>
  <si>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</si>
  <si>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</si>
  <si>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</si>
  <si>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</si>
  <si>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</si>
  <si>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</si>
  <si>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</si>
  <si>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</si>
  <si>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</si>
  <si>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</si>
  <si>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</si>
  <si>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</si>
  <si>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</si>
  <si>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</si>
  <si>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</si>
  <si>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</si>
  <si>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</si>
  <si>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</si>
  <si>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</si>
  <si>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</si>
  <si>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</si>
  <si>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</si>
  <si>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</si>
  <si>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</si>
  <si>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</si>
  <si>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</si>
  <si>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</si>
  <si>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</si>
  <si>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</si>
  <si>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</si>
  <si>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</si>
  <si>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</si>
  <si>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</si>
  <si>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</si>
  <si>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</si>
  <si>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</si>
  <si>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</si>
  <si>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</si>
  <si>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</si>
  <si>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</si>
  <si>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</si>
  <si>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</si>
  <si>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</si>
  <si>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</si>
  <si>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</si>
  <si>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</si>
  <si>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</si>
  <si>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</si>
  <si>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</si>
  <si>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</si>
  <si>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</si>
  <si>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</si>
  <si>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</si>
  <si>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</si>
  <si>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</si>
  <si>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</si>
  <si>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</si>
  <si>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</si>
  <si>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</si>
  <si>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</si>
  <si>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</si>
  <si>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</si>
  <si>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</si>
  <si>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</si>
  <si>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</si>
  <si>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</si>
  <si>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</si>
  <si>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</si>
  <si>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</si>
  <si>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</si>
  <si>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</si>
  <si>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</si>
  <si>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</si>
  <si>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</si>
  <si>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</si>
  <si>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</si>
  <si>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</si>
  <si>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</si>
  <si>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</si>
  <si>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</si>
  <si>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</si>
  <si>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</si>
  <si>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</si>
  <si>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</si>
  <si>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</si>
  <si>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</si>
  <si>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</si>
  <si>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</si>
  <si>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</si>
  <si>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</si>
  <si>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</si>
  <si>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</si>
  <si>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</si>
  <si>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</si>
  <si>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</si>
  <si>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</si>
  <si>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</si>
  <si>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</si>
  <si>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</si>
  <si>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</si>
  <si>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</si>
  <si>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</si>
  <si>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</si>
  <si>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</si>
  <si>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</si>
  <si>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</si>
  <si>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</si>
  <si>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</si>
  <si>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</si>
  <si>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</si>
  <si>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</si>
  <si>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</si>
  <si>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</si>
  <si>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</si>
  <si>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</si>
  <si>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</si>
  <si>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</si>
  <si>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</si>
  <si>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</si>
  <si>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</si>
  <si>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</si>
  <si>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</si>
  <si>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</si>
  <si>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</si>
  <si>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</si>
  <si>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</si>
  <si>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</si>
  <si>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</si>
  <si>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</si>
  <si>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</si>
  <si>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</si>
  <si>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</si>
  <si>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</si>
  <si>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</si>
  <si>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</si>
  <si>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</si>
  <si>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</si>
  <si>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</si>
  <si>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</si>
  <si>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</si>
  <si>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</si>
  <si>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</si>
  <si>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</si>
  <si>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</si>
  <si>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</si>
  <si>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</si>
  <si>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</si>
  <si>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</si>
  <si>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</si>
  <si>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</si>
  <si>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</si>
  <si>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</si>
  <si>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</si>
  <si>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</si>
  <si>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</si>
  <si>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</si>
  <si>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</si>
  <si>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</si>
  <si>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</si>
  <si>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</si>
  <si>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</si>
  <si>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</si>
  <si>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</si>
  <si>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</si>
  <si>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</si>
  <si>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</si>
  <si>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</si>
  <si>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</si>
  <si>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</si>
  <si>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</si>
  <si>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</si>
  <si>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</si>
  <si>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</si>
  <si>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</si>
  <si>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</si>
  <si>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</si>
  <si>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</si>
  <si>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</si>
  <si>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</si>
  <si>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</si>
  <si>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</si>
  <si>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</si>
  <si>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</si>
  <si>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</si>
  <si>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</si>
  <si>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</si>
  <si>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</si>
  <si>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</si>
  <si>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</si>
  <si>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</si>
  <si>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</si>
  <si>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</si>
  <si>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</si>
  <si>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</si>
  <si>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</si>
  <si>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</si>
  <si>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</si>
  <si>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</si>
  <si>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</si>
  <si>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</si>
  <si>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</si>
  <si>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</si>
  <si>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</si>
  <si>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</si>
  <si>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</si>
  <si>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</si>
  <si>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</si>
  <si>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</si>
  <si>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</si>
  <si>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</si>
  <si>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</si>
  <si>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</si>
  <si>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</si>
  <si>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</si>
  <si>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</si>
  <si>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</si>
  <si>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</si>
  <si>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</si>
  <si>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</si>
  <si>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</si>
  <si>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</si>
  <si>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</si>
  <si>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</si>
  <si>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</si>
  <si>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</si>
  <si>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</si>
  <si>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</si>
  <si>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</si>
  <si>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</si>
  <si>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</si>
  <si>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</si>
  <si>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</si>
  <si>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</si>
  <si>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</si>
  <si>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</si>
  <si>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</si>
  <si>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</si>
  <si>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</si>
  <si>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</si>
  <si>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</si>
  <si>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</si>
  <si>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</si>
  <si>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</si>
  <si>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</si>
  <si>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</si>
  <si>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</si>
  <si>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</si>
  <si>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</si>
  <si>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</si>
  <si>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</si>
  <si>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</si>
  <si>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</si>
  <si>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</si>
  <si>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</si>
  <si>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</si>
  <si>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</si>
  <si>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</si>
  <si>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</si>
  <si>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</si>
  <si>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</si>
  <si>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</si>
  <si>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</si>
  <si>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</si>
  <si>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</si>
  <si>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</si>
  <si>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</si>
  <si>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</si>
  <si>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</si>
  <si>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</si>
  <si>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</si>
  <si>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</si>
  <si>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</si>
  <si>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</si>
  <si>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</si>
  <si>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</si>
  <si>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</si>
  <si>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</si>
  <si>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</si>
  <si>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</si>
  <si>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</si>
  <si>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</si>
  <si>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</si>
  <si>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</si>
  <si>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</si>
  <si>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</si>
  <si>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</si>
  <si>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</si>
  <si>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</si>
  <si>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</si>
  <si>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</si>
  <si>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</si>
  <si>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</si>
  <si>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</si>
  <si>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</si>
  <si>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</si>
  <si>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</si>
  <si>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</si>
  <si>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</si>
  <si>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</si>
  <si>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</si>
  <si>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</si>
  <si>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</si>
  <si>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</si>
  <si>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</si>
  <si>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</si>
  <si>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</si>
  <si>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</si>
  <si>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</si>
  <si>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</si>
  <si>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</si>
  <si>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</si>
  <si>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</si>
  <si>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</si>
  <si>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</si>
  <si>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</si>
  <si>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</si>
  <si>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</si>
  <si>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</si>
  <si>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</si>
  <si>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</si>
  <si>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</si>
  <si>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</si>
  <si>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</si>
  <si>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</si>
  <si>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</si>
  <si>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</si>
  <si>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</si>
  <si>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</si>
  <si>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</si>
  <si>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</si>
  <si>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</si>
  <si>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</si>
  <si>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</si>
  <si>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</si>
  <si>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</si>
  <si>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</si>
  <si>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</si>
  <si>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</si>
  <si>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</si>
  <si>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</si>
  <si>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</si>
  <si>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</si>
  <si>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</si>
  <si>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</si>
  <si>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</si>
  <si>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</si>
  <si>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</si>
  <si>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</si>
  <si>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</si>
  <si>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</si>
  <si>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</si>
  <si>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</si>
  <si>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</si>
  <si>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</si>
  <si>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</si>
  <si>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</si>
  <si>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</si>
  <si>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</si>
  <si>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</si>
  <si>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</si>
  <si>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</si>
  <si>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</si>
  <si>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</si>
  <si>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</si>
  <si>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</si>
  <si>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</si>
  <si>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</si>
  <si>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</si>
  <si>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</si>
  <si>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</si>
  <si>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</si>
  <si>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</si>
  <si>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</si>
  <si>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</si>
  <si>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</si>
  <si>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</si>
  <si>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</si>
  <si>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</si>
  <si>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</si>
  <si>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</si>
  <si>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</si>
  <si>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</si>
  <si>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</si>
  <si>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</si>
  <si>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</si>
  <si>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</si>
  <si>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</si>
  <si>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</si>
  <si>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</si>
  <si>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</si>
  <si>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</si>
  <si>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</si>
  <si>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</si>
  <si>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</si>
  <si>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</si>
  <si>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</si>
  <si>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</si>
  <si>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</si>
  <si>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</si>
  <si>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</si>
  <si>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</si>
  <si>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</si>
  <si>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</si>
  <si>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</si>
  <si>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</si>
  <si>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</si>
  <si>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</si>
  <si>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</si>
  <si>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</si>
  <si>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</si>
  <si>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</si>
  <si>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</si>
  <si>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</si>
  <si>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</si>
  <si>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</si>
  <si>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</si>
  <si>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</si>
  <si>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</si>
  <si>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</si>
  <si>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</si>
  <si>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</si>
  <si>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</si>
  <si>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</si>
  <si>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</si>
  <si>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</si>
  <si>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</si>
  <si>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</si>
  <si>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</si>
  <si>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</si>
  <si>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</si>
  <si>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</si>
  <si>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</si>
  <si>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</si>
  <si>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</si>
  <si>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</si>
  <si>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</si>
  <si>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</si>
  <si>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</si>
  <si>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</si>
  <si>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</si>
  <si>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</si>
  <si>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</si>
  <si>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</si>
  <si>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</si>
  <si>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</si>
  <si>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</si>
  <si>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</si>
  <si>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</si>
  <si>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</si>
  <si>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</si>
  <si>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</si>
  <si>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</si>
  <si>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</si>
  <si>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</si>
  <si>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</si>
  <si>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</si>
  <si>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</si>
  <si>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</si>
  <si>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</si>
  <si>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</si>
  <si>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</si>
  <si>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</si>
  <si>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</si>
  <si>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</si>
  <si>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</si>
  <si>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</si>
  <si>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</si>
  <si>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</si>
  <si>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</si>
  <si>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</si>
  <si>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</si>
  <si>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</si>
  <si>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</si>
  <si>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</si>
  <si>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</si>
  <si>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</si>
  <si>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</si>
  <si>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</si>
  <si>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</si>
  <si>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</si>
  <si>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</si>
  <si>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</si>
  <si>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</si>
  <si>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</si>
  <si>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</si>
  <si>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</si>
  <si>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</si>
  <si>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</si>
  <si>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</si>
  <si>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</si>
  <si>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</si>
  <si>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</si>
  <si>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</si>
  <si>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</si>
  <si>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</si>
  <si>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</si>
  <si>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</si>
  <si>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</si>
  <si>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</si>
  <si>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</si>
  <si>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</si>
  <si>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</si>
  <si>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</si>
  <si>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</si>
  <si>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</si>
  <si>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</si>
  <si>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</si>
  <si>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</si>
  <si>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</si>
  <si>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</si>
  <si>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</si>
  <si>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</si>
  <si>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</si>
  <si>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</si>
  <si>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</si>
  <si>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</si>
  <si>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</si>
  <si>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</si>
  <si>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</si>
  <si>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</si>
  <si>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</si>
  <si>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</si>
  <si>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</si>
  <si>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</si>
  <si>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</si>
  <si>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</si>
  <si>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</si>
  <si>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</si>
  <si>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</si>
  <si>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</si>
  <si>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</si>
  <si>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</si>
  <si>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</si>
  <si>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</si>
  <si>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</si>
  <si>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</si>
  <si>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</si>
  <si>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</si>
  <si>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</si>
  <si>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</si>
  <si>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</si>
  <si>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</si>
  <si>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</si>
  <si>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</si>
  <si>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</si>
  <si>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</si>
  <si>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</si>
  <si>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</si>
  <si>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</si>
  <si>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</si>
  <si>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</si>
  <si>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</si>
  <si>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</si>
  <si>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</si>
  <si>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</si>
  <si>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</si>
  <si>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</si>
  <si>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</si>
  <si>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</si>
  <si>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</si>
  <si>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</si>
  <si>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</si>
  <si>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</si>
  <si>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</si>
  <si>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</si>
  <si>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</si>
  <si>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</si>
  <si>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</si>
  <si>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</si>
  <si>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</si>
  <si>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</si>
  <si>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</si>
  <si>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</si>
  <si>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</si>
  <si>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</si>
  <si>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</si>
  <si>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</si>
  <si>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</si>
  <si>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</si>
  <si>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</si>
  <si>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</si>
  <si>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</si>
  <si>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</si>
  <si>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</si>
  <si>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</si>
  <si>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</si>
  <si>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</si>
  <si>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</si>
  <si>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</si>
  <si>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</si>
  <si>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</si>
  <si>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</si>
  <si>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</si>
  <si>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</si>
  <si>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</si>
  <si>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</si>
  <si>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</si>
  <si>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</si>
  <si>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</si>
  <si>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</si>
  <si>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</si>
  <si>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</si>
  <si>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</si>
  <si>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</si>
  <si>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</si>
  <si>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</si>
  <si>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</si>
  <si>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</si>
  <si>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</si>
  <si>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</si>
  <si>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</si>
  <si>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</si>
  <si>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</si>
  <si>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</si>
  <si>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</si>
  <si>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</si>
  <si>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</si>
  <si>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</si>
  <si>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</si>
  <si>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</si>
  <si>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</si>
  <si>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</si>
  <si>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</si>
  <si>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</si>
  <si>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</si>
  <si>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</si>
  <si>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</si>
  <si>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</si>
  <si>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</si>
  <si>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</si>
  <si>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</si>
  <si>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</si>
  <si>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</si>
  <si>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</si>
  <si>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</si>
  <si>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</si>
  <si>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</si>
  <si>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</si>
  <si>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</si>
  <si>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</si>
  <si>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</si>
  <si>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</si>
  <si>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</si>
  <si>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</si>
  <si>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</si>
  <si>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</si>
  <si>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</si>
  <si>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</si>
  <si>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</si>
  <si>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</si>
  <si>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</si>
  <si>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</si>
  <si>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</si>
  <si>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</si>
  <si>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</si>
  <si>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</si>
  <si>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</si>
  <si>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</si>
  <si>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</si>
  <si>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</si>
  <si>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</si>
  <si>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</si>
  <si>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</si>
  <si>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</si>
  <si>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</si>
  <si>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</si>
  <si>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</si>
  <si>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</si>
  <si>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</si>
  <si>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</si>
  <si>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</si>
  <si>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</si>
  <si>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</si>
  <si>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</si>
  <si>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</si>
  <si>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</si>
  <si>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</si>
  <si>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</si>
  <si>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</si>
  <si>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</si>
  <si>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</si>
  <si>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</si>
  <si>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</si>
  <si>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</si>
  <si>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</si>
  <si>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</si>
  <si>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</si>
  <si>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</si>
  <si>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</si>
  <si>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</si>
  <si>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</si>
  <si>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</si>
  <si>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</si>
  <si>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</si>
  <si>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</si>
  <si>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</si>
  <si>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</si>
  <si>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</si>
  <si>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</si>
  <si>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</si>
  <si>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</si>
  <si>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</si>
  <si>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</si>
  <si>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</si>
  <si>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</si>
  <si>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</si>
  <si>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</si>
  <si>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</si>
  <si>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</si>
  <si>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</si>
  <si>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</si>
  <si>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</si>
  <si>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</si>
  <si>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</si>
  <si>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</si>
  <si>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</si>
  <si>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</si>
  <si>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</si>
  <si>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</si>
  <si>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</si>
  <si>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</si>
  <si>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</si>
  <si>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</si>
  <si>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</si>
  <si>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</si>
  <si>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</si>
  <si>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</si>
  <si>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</si>
  <si>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</si>
  <si>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</si>
  <si>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</si>
  <si>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</si>
  <si>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</si>
  <si>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</si>
  <si>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</si>
  <si>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</si>
  <si>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</si>
  <si>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</si>
  <si>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</si>
  <si>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</si>
  <si>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</si>
  <si>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</si>
  <si>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</si>
  <si>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</si>
  <si>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</si>
  <si>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</si>
  <si>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</si>
  <si>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</si>
  <si>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</si>
  <si>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</si>
  <si>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</si>
  <si>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</si>
  <si>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</si>
  <si>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</si>
  <si>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</si>
  <si>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</si>
  <si>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</si>
  <si>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</si>
  <si>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</si>
  <si>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</si>
  <si>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</si>
  <si>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</si>
  <si>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</si>
  <si>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</si>
  <si>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</si>
  <si>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</si>
  <si>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</si>
  <si>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</si>
  <si>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</si>
  <si>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</si>
  <si>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</si>
  <si>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</si>
  <si>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</si>
  <si>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</si>
  <si>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</si>
  <si>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</si>
  <si>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</si>
  <si>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</si>
  <si>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</si>
  <si>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</si>
  <si>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</si>
  <si>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</si>
  <si>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</si>
  <si>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</si>
  <si>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</si>
  <si>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</si>
  <si>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</si>
  <si>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</si>
  <si>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</si>
  <si>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</si>
  <si>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</si>
  <si>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</si>
  <si>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</si>
  <si>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</si>
  <si>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</si>
  <si>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</si>
  <si>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</si>
  <si>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</si>
  <si>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</si>
  <si>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</si>
  <si>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</si>
  <si>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</si>
  <si>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</si>
  <si>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</si>
  <si>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</si>
  <si>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</si>
  <si>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</si>
  <si>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</si>
  <si>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</si>
  <si>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</si>
  <si>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</si>
  <si>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</si>
  <si>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</si>
  <si>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</si>
  <si>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</si>
  <si>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</si>
  <si>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</si>
  <si>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</si>
  <si>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</si>
  <si>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</si>
  <si>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</si>
  <si>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</si>
  <si>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</si>
  <si>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</si>
  <si>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</si>
  <si>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</si>
  <si>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</si>
  <si>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</si>
  <si>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</si>
  <si>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</si>
  <si>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</si>
  <si>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</si>
  <si>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</si>
  <si>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</si>
  <si>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</si>
  <si>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</si>
  <si>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</si>
  <si>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</si>
  <si>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</si>
  <si>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</si>
  <si>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</si>
  <si>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</si>
  <si>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</si>
  <si>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</si>
  <si>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</si>
  <si>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</si>
  <si>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</si>
  <si>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</si>
  <si>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</si>
  <si>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</si>
  <si>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</si>
  <si>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</si>
  <si>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</si>
  <si>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</si>
  <si>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</si>
  <si>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</si>
  <si>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</si>
  <si>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</si>
  <si>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</si>
  <si>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</si>
  <si>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</si>
  <si>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</si>
  <si>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</si>
  <si>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</si>
  <si>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</si>
  <si>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</si>
  <si>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</si>
  <si>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</si>
  <si>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</si>
  <si>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</si>
  <si>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</si>
  <si>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</si>
  <si>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</si>
  <si>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</si>
  <si>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</si>
  <si>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</si>
  <si>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</si>
  <si>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</si>
  <si>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</si>
  <si>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</si>
  <si>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</si>
  <si>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</si>
  <si>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</si>
  <si>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</si>
  <si>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</si>
  <si>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</si>
  <si>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</si>
  <si>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</si>
  <si>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</si>
  <si>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</si>
  <si>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</si>
  <si>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</si>
  <si>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</si>
  <si>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</si>
  <si>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</si>
  <si>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</si>
  <si>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</si>
  <si>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</si>
  <si>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</si>
  <si>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</si>
  <si>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</si>
  <si>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</si>
  <si>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</si>
  <si>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</si>
  <si>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</si>
  <si>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</si>
  <si>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</si>
  <si>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</si>
  <si>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</si>
  <si>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</si>
  <si>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</si>
  <si>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</si>
  <si>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</si>
  <si>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</si>
  <si>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</si>
  <si>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</si>
  <si>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</si>
  <si>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</si>
  <si>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</si>
  <si>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</si>
  <si>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</si>
  <si>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</si>
  <si>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</si>
  <si>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</si>
  <si>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</si>
  <si>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</si>
  <si>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</si>
  <si>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</si>
  <si>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</si>
  <si>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</si>
  <si>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</si>
  <si>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</si>
  <si>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</si>
  <si>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</si>
  <si>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</si>
  <si>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</si>
  <si>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</si>
  <si>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</si>
  <si>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</si>
  <si>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</si>
  <si>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</si>
  <si>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</si>
  <si>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</si>
  <si>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</si>
  <si>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</si>
  <si>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</si>
  <si>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</si>
  <si>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</si>
  <si>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</si>
  <si>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</si>
  <si>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</si>
  <si>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</si>
  <si>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</si>
  <si>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</si>
  <si>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</si>
  <si>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</si>
  <si>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</si>
  <si>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</si>
  <si>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</si>
  <si>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</si>
  <si>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</si>
  <si>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</si>
  <si>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</si>
  <si>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</si>
  <si>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</si>
  <si>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</si>
  <si>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</si>
  <si>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</si>
  <si>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</si>
  <si>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</si>
  <si>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</si>
  <si>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</si>
  <si>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</si>
  <si>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</si>
  <si>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</si>
  <si>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</si>
  <si>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</si>
  <si>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</si>
  <si>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</si>
  <si>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</si>
  <si>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</si>
  <si>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</si>
  <si>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</si>
  <si>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</si>
  <si>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</si>
  <si>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</si>
  <si>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</si>
  <si>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</si>
  <si>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</si>
  <si>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</si>
  <si>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</si>
  <si>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</si>
  <si>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</si>
  <si>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</si>
  <si>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</si>
  <si>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</si>
  <si>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</si>
  <si>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</si>
  <si>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</si>
  <si>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</si>
  <si>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</si>
  <si>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</si>
  <si>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</si>
  <si>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</si>
  <si>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</si>
  <si>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</si>
  <si>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</si>
  <si>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</si>
  <si>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</si>
  <si>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</si>
  <si>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</si>
  <si>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</si>
  <si>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</si>
  <si>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</si>
  <si>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</si>
  <si>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</si>
  <si>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</si>
  <si>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</si>
  <si>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</si>
  <si>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</si>
  <si>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</si>
  <si>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</si>
  <si>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</si>
  <si>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</si>
  <si>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</si>
  <si>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</si>
  <si>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</si>
  <si>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</si>
  <si>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</si>
  <si>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</si>
  <si>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</si>
  <si>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</si>
  <si>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</si>
  <si>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</si>
  <si>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</si>
  <si>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</si>
  <si>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</si>
  <si>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</si>
  <si>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</si>
  <si>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</si>
  <si>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</si>
  <si>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</si>
  <si>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</si>
  <si>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</si>
  <si>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</si>
  <si>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</si>
  <si>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</si>
  <si>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</si>
  <si>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</si>
  <si>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</si>
  <si>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</si>
  <si>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</si>
  <si>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</si>
  <si>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</si>
  <si>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</si>
  <si>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</si>
  <si>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</si>
  <si>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</si>
  <si>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</si>
  <si>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</si>
  <si>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</si>
  <si>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</si>
  <si>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</si>
  <si>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</si>
  <si>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</si>
  <si>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</si>
  <si>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</si>
  <si>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</si>
  <si>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</si>
  <si>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</si>
  <si>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</si>
  <si>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</si>
  <si>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</si>
  <si>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</si>
  <si>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</si>
  <si>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</si>
  <si>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</si>
  <si>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</si>
  <si>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</si>
  <si>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</si>
  <si>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</si>
  <si>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</si>
  <si>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</si>
  <si>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</si>
  <si>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</si>
  <si>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</si>
  <si>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</si>
  <si>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</si>
  <si>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</si>
  <si>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</si>
  <si>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</si>
  <si>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</si>
  <si>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</si>
  <si>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</si>
  <si>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</si>
  <si>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</si>
  <si>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</si>
  <si>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</si>
  <si>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</si>
  <si>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</si>
  <si>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</si>
  <si>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</si>
  <si>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</si>
  <si>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</si>
  <si>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</si>
  <si>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</si>
  <si>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</si>
  <si>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</si>
  <si>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</si>
  <si>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</si>
  <si>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</si>
  <si>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</si>
  <si>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</si>
  <si>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</si>
  <si>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</si>
  <si>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</si>
  <si>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</si>
  <si>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</si>
  <si>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</si>
  <si>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</si>
  <si>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</si>
  <si>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</si>
  <si>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</si>
  <si>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</si>
  <si>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</si>
  <si>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</si>
  <si>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</si>
  <si>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</si>
  <si>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</si>
  <si>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</si>
  <si>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</si>
  <si>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</si>
  <si>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</si>
  <si>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</si>
  <si>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</si>
  <si>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</si>
  <si>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</si>
  <si>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</si>
  <si>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</si>
  <si>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</si>
  <si>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</si>
  <si>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</si>
  <si>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</si>
  <si>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</si>
  <si>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</si>
  <si>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</si>
  <si>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</si>
  <si>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</si>
  <si>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</si>
  <si>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</si>
  <si>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</si>
  <si>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</si>
  <si>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</si>
  <si>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</si>
  <si>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</si>
  <si>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</si>
  <si>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</si>
  <si>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</si>
  <si>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</si>
  <si>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</si>
  <si>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</si>
  <si>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</si>
  <si>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</si>
  <si>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</si>
  <si>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</si>
  <si>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</si>
  <si>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</si>
  <si>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</si>
  <si>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</si>
  <si>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</si>
  <si>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</si>
  <si>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</si>
  <si>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</si>
  <si>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</si>
  <si>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</si>
  <si>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</si>
  <si>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</si>
  <si>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</si>
  <si>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</si>
  <si>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</si>
  <si>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</si>
  <si>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</si>
  <si>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</si>
  <si>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</si>
  <si>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</si>
  <si>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</si>
  <si>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</si>
  <si>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</si>
  <si>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</si>
  <si>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</si>
  <si>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</si>
  <si>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</si>
  <si>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</si>
  <si>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</si>
  <si>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</si>
  <si>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</si>
  <si>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</si>
  <si>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</si>
  <si>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</si>
  <si>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</si>
  <si>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</si>
  <si>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</si>
  <si>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</si>
  <si>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</si>
  <si>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</si>
  <si>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</si>
  <si>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</si>
  <si>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</si>
  <si>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</si>
  <si>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</si>
  <si>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</si>
  <si>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</si>
  <si>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</si>
  <si>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</si>
  <si>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</si>
  <si>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</si>
  <si>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</si>
  <si>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</si>
  <si>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</si>
  <si>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</si>
  <si>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</si>
  <si>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</si>
  <si>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</si>
  <si>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</si>
  <si>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</si>
  <si>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</si>
  <si>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</si>
  <si>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</si>
  <si>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</si>
  <si>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</si>
  <si>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</si>
  <si>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</si>
  <si>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</si>
  <si>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</si>
  <si>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</si>
  <si>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</si>
  <si>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</si>
  <si>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</si>
  <si>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</si>
  <si>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</si>
  <si>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</si>
  <si>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</si>
  <si>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</si>
  <si>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</si>
  <si>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</si>
  <si>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</si>
  <si>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</si>
  <si>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</si>
  <si>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</si>
  <si>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</si>
  <si>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</si>
  <si>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</si>
  <si>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</si>
  <si>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</si>
  <si>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</si>
  <si>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</si>
  <si>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</si>
  <si>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</si>
  <si>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</si>
  <si>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</si>
  <si>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</si>
  <si>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</si>
  <si>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</si>
  <si>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</si>
  <si>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</si>
  <si>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</si>
  <si>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</si>
  <si>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</si>
  <si>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</si>
  <si>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</si>
  <si>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</si>
  <si>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</si>
  <si>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</si>
  <si>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</si>
  <si>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</si>
  <si>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</si>
  <si>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</si>
  <si>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</si>
  <si>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</si>
  <si>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</si>
  <si>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</si>
  <si>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</si>
  <si>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</si>
  <si>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</si>
  <si>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</si>
  <si>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</si>
  <si>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</si>
  <si>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</si>
  <si>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</si>
  <si>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</si>
  <si>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</si>
  <si>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</si>
  <si>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</si>
  <si>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</si>
  <si>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</si>
  <si>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</si>
  <si>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</si>
  <si>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</si>
  <si>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</si>
  <si>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</si>
  <si>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</si>
  <si>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</si>
  <si>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</si>
  <si>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</si>
  <si>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</si>
  <si>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</si>
  <si>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</si>
  <si>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</si>
  <si>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</si>
  <si>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</si>
  <si>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</si>
  <si>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</si>
  <si>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</si>
  <si>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</si>
  <si>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</si>
  <si>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</si>
  <si>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</si>
  <si>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</si>
  <si>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</si>
  <si>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</si>
  <si>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</si>
  <si>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</si>
  <si>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</si>
  <si>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</si>
  <si>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</si>
  <si>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</si>
  <si>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</si>
  <si>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</si>
  <si>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</si>
  <si>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</si>
  <si>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</si>
  <si>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</si>
  <si>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</si>
  <si>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</si>
  <si>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</si>
  <si>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</si>
  <si>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</si>
  <si>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</si>
  <si>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</si>
  <si>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</si>
  <si>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</si>
  <si>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</si>
  <si>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</si>
  <si>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</si>
  <si>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</si>
  <si>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</si>
  <si>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</si>
  <si>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</si>
  <si>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</si>
  <si>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</si>
  <si>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</si>
  <si>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</si>
  <si>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</si>
  <si>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</si>
  <si>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</si>
  <si>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</si>
  <si>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</si>
  <si>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</si>
  <si>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</si>
  <si>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</si>
  <si>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</si>
  <si>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</si>
  <si>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</si>
  <si>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</si>
  <si>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</si>
  <si>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</si>
  <si>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</si>
  <si>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</si>
  <si>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</si>
  <si>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</si>
  <si>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</si>
  <si>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</si>
  <si>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</si>
  <si>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</si>
  <si>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</si>
  <si>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</si>
  <si>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</si>
  <si>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</si>
  <si>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</si>
  <si>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</si>
  <si>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</si>
  <si>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</si>
  <si>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</si>
  <si>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</si>
  <si>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</si>
  <si>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</si>
  <si>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</si>
  <si>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</si>
  <si>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</si>
  <si>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</si>
  <si>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</si>
  <si>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</si>
  <si>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</si>
  <si>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</si>
  <si>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</si>
  <si>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</si>
  <si>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</si>
  <si>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</si>
  <si>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</si>
  <si>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</si>
  <si>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</si>
  <si>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</si>
  <si>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</si>
  <si>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</si>
  <si>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</si>
  <si>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</si>
  <si>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</si>
  <si>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</si>
  <si>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</si>
  <si>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</si>
  <si>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</si>
  <si>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</si>
  <si>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</si>
  <si>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</si>
  <si>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</si>
  <si>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</si>
  <si>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</si>
  <si>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</si>
  <si>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</si>
  <si>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</si>
  <si>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</si>
  <si>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</si>
  <si>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</si>
  <si>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</si>
  <si>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</si>
  <si>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</si>
  <si>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</si>
  <si>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</si>
  <si>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</si>
  <si>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</si>
  <si>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</si>
  <si>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</si>
  <si>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</si>
  <si>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</si>
  <si>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</si>
  <si>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</si>
  <si>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</si>
  <si>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</si>
  <si>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</si>
  <si>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</si>
  <si>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</si>
  <si>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</si>
  <si>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</si>
  <si>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</si>
  <si>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</si>
  <si>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</si>
  <si>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</si>
  <si>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</si>
  <si>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</si>
  <si>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</si>
  <si>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</si>
  <si>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</si>
  <si>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</si>
  <si>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</si>
  <si>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</si>
  <si>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</si>
  <si>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</si>
  <si>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</si>
  <si>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</si>
  <si>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</si>
  <si>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</si>
  <si>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</si>
  <si>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</si>
  <si>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</si>
  <si>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</si>
  <si>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</si>
  <si>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</si>
  <si>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</si>
  <si>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</si>
  <si>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</si>
  <si>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</si>
  <si>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</si>
  <si>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</si>
  <si>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</si>
  <si>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</si>
  <si>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</si>
  <si>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</si>
  <si>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</si>
  <si>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</si>
  <si>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</si>
  <si>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</si>
  <si>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</si>
  <si>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</si>
  <si>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</si>
  <si>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</si>
  <si>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</si>
  <si>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</si>
  <si>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</si>
  <si>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</si>
  <si>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</si>
  <si>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</si>
  <si>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</si>
  <si>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</si>
  <si>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</si>
  <si>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</si>
  <si>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</si>
  <si>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</si>
  <si>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</si>
  <si>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</si>
  <si>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</si>
  <si>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</si>
  <si>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</si>
  <si>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</si>
  <si>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</si>
  <si>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</si>
  <si>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</si>
  <si>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</si>
  <si>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</si>
  <si>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</si>
  <si>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</si>
  <si>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</si>
  <si>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</si>
  <si>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</si>
  <si>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</si>
  <si>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</si>
  <si>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</si>
  <si>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</si>
  <si>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</si>
  <si>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</si>
  <si>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</si>
  <si>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</si>
  <si>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</si>
  <si>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</si>
  <si>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</si>
  <si>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</si>
  <si>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</si>
  <si>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</si>
  <si>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</si>
  <si>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</si>
  <si>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</si>
  <si>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</si>
  <si>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</si>
  <si>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</si>
  <si>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</si>
  <si>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</si>
  <si>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</si>
  <si>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</si>
  <si>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</si>
  <si>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</si>
  <si>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</si>
  <si>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</si>
  <si>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</si>
  <si>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</si>
  <si>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</si>
  <si>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</si>
  <si>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</si>
  <si>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</si>
  <si>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</si>
  <si>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</si>
  <si>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</si>
  <si>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</si>
  <si>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</si>
  <si>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</si>
  <si>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</si>
  <si>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</si>
  <si>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</si>
  <si>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</si>
  <si>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</si>
  <si>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</si>
  <si>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</si>
  <si>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</si>
  <si>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</si>
  <si>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</si>
  <si>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</si>
  <si>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</si>
  <si>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</si>
  <si>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</si>
  <si>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</si>
  <si>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</si>
  <si>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</si>
  <si>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</si>
  <si>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</si>
  <si>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</si>
  <si>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</si>
  <si>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</si>
  <si>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</si>
  <si>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</si>
  <si>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</si>
  <si>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</si>
  <si>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</si>
  <si>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</si>
  <si>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</si>
  <si>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</si>
  <si>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</si>
  <si>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</si>
  <si>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</si>
  <si>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</si>
  <si>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</si>
  <si>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</si>
  <si>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</si>
  <si>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</si>
  <si>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</si>
  <si>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</si>
  <si>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</si>
  <si>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</si>
  <si>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</si>
  <si>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</si>
  <si>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</si>
  <si>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</si>
  <si>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</si>
  <si>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</si>
  <si>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</si>
  <si>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</si>
  <si>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</si>
  <si>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</si>
  <si>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</si>
  <si>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</si>
  <si>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</si>
  <si>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</si>
  <si>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</si>
  <si>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</si>
  <si>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</si>
  <si>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</si>
  <si>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</si>
  <si>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</si>
  <si>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</si>
  <si>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</si>
  <si>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</si>
  <si>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</si>
  <si>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</si>
  <si>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</si>
  <si>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</si>
  <si>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</si>
  <si>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</si>
  <si>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</si>
  <si>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</si>
  <si>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</si>
  <si>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</si>
  <si>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</si>
  <si>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</si>
  <si>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</si>
  <si>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</si>
  <si>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</si>
  <si>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</si>
  <si>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</si>
  <si>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</si>
  <si>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</si>
  <si>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</si>
  <si>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</si>
  <si>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</si>
  <si>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</si>
  <si>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</si>
  <si>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</si>
  <si>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</si>
  <si>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</si>
  <si>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</si>
  <si>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</si>
  <si>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</si>
  <si>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</si>
  <si>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</si>
  <si>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</si>
  <si>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</si>
  <si>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</si>
  <si>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</si>
  <si>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</si>
  <si>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</si>
  <si>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</si>
  <si>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</si>
  <si>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</si>
  <si>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</si>
  <si>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</si>
  <si>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</si>
  <si>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</si>
  <si>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</si>
  <si>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</si>
  <si>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</si>
  <si>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</si>
  <si>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</si>
  <si>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</si>
  <si>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</si>
  <si>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</si>
  <si>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</si>
  <si>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</si>
  <si>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</si>
  <si>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</si>
  <si>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</si>
  <si>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</si>
  <si>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</si>
  <si>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</si>
  <si>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</si>
  <si>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</si>
  <si>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</si>
  <si>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</si>
  <si>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</si>
  <si>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</si>
  <si>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</si>
  <si>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</si>
  <si>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</si>
  <si>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</si>
  <si>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</si>
  <si>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</si>
  <si>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</si>
  <si>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</si>
  <si>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</si>
  <si>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</si>
  <si>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</si>
  <si>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</si>
  <si>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</si>
  <si>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</si>
  <si>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</si>
  <si>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</si>
  <si>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</si>
  <si>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</si>
  <si>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</si>
  <si>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</si>
  <si>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</si>
  <si>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</si>
  <si>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</si>
  <si>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</si>
  <si>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</si>
  <si>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</si>
  <si>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</si>
  <si>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</si>
  <si>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</si>
  <si>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</si>
  <si>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</si>
  <si>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</si>
  <si>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</si>
  <si>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</si>
  <si>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</si>
  <si>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</si>
  <si>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</si>
  <si>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</si>
  <si>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</si>
  <si>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</si>
  <si>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</si>
  <si>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</si>
  <si>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</si>
  <si>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</si>
  <si>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</si>
  <si>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</si>
  <si>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</si>
  <si>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</si>
  <si>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</si>
  <si>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</si>
  <si>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</si>
  <si>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</si>
  <si>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</si>
  <si>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</si>
  <si>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</si>
  <si>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</si>
  <si>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</si>
  <si>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</si>
  <si>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</si>
  <si>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</si>
  <si>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</si>
  <si>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</si>
  <si>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</si>
  <si>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</si>
  <si>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</si>
  <si>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</si>
  <si>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</si>
  <si>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</si>
  <si>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</si>
  <si>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</si>
  <si>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</si>
  <si>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</si>
  <si>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</si>
  <si>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</si>
  <si>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</si>
  <si>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</si>
  <si>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</si>
  <si>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</si>
  <si>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</si>
  <si>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</si>
  <si>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</si>
  <si>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</si>
  <si>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</si>
  <si>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</si>
  <si>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</si>
  <si>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</si>
  <si>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</si>
  <si>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</si>
  <si>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</si>
  <si>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</si>
  <si>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</si>
  <si>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</si>
  <si>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</si>
  <si>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</si>
  <si>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</si>
  <si>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</si>
  <si>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</si>
  <si>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</si>
  <si>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</si>
  <si>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</si>
  <si>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</si>
  <si>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</si>
  <si>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</si>
  <si>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</si>
  <si>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</si>
  <si>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</si>
  <si>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</si>
  <si>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</si>
  <si>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</si>
  <si>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</si>
  <si>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</si>
  <si>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</si>
  <si>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</si>
  <si>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</si>
  <si>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</si>
  <si>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</si>
  <si>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</si>
  <si>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</si>
  <si>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</si>
  <si>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</si>
  <si>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</si>
  <si>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</si>
  <si>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</si>
  <si>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</si>
  <si>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</si>
  <si>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</si>
  <si>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</si>
  <si>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</si>
  <si>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</si>
  <si>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</si>
  <si>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</si>
  <si>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</si>
  <si>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</si>
  <si>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</si>
  <si>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</si>
  <si>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</si>
  <si>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</si>
  <si>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</si>
  <si>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</si>
  <si>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</si>
  <si>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</si>
  <si>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</si>
  <si>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</si>
  <si>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</si>
  <si>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</si>
  <si>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</si>
  <si>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</si>
  <si>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</si>
  <si>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</si>
  <si>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</si>
  <si>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</si>
  <si>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</si>
  <si>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</si>
  <si>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</si>
  <si>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</si>
  <si>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</si>
  <si>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</si>
  <si>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</si>
  <si>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</si>
  <si>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</si>
  <si>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</si>
  <si>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</si>
  <si>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</si>
  <si>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</si>
  <si>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</si>
  <si>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</si>
  <si>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</si>
  <si>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</si>
  <si>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</si>
  <si>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</si>
  <si>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</si>
  <si>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</si>
  <si>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</si>
  <si>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</si>
  <si>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</si>
  <si>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</si>
  <si>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</si>
  <si>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</si>
  <si>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</si>
  <si>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</si>
  <si>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</si>
  <si>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</si>
  <si>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</si>
  <si>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</si>
  <si>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</si>
  <si>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</si>
  <si>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</si>
  <si>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</si>
  <si>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</si>
  <si>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</si>
  <si>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</si>
  <si>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</si>
  <si>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</si>
  <si>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</si>
  <si>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</si>
  <si>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</si>
  <si>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</si>
  <si>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</si>
  <si>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</si>
  <si>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</si>
  <si>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</si>
  <si>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</si>
  <si>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</si>
  <si>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</si>
  <si>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</si>
  <si>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</si>
  <si>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</si>
  <si>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</si>
  <si>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</si>
  <si>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</si>
  <si>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</si>
  <si>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</si>
  <si>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</si>
  <si>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</si>
  <si>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</si>
  <si>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</si>
  <si>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</si>
  <si>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</si>
  <si>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</si>
  <si>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</si>
  <si>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</si>
  <si>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</si>
  <si>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</si>
  <si>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</si>
  <si>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</si>
  <si>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</si>
  <si>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</si>
  <si>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</si>
  <si>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</si>
  <si>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</si>
  <si>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</si>
  <si>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</si>
  <si>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</si>
  <si>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</si>
  <si>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</si>
  <si>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</si>
  <si>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</si>
  <si>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</si>
  <si>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</si>
  <si>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</si>
  <si>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</si>
  <si>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</si>
  <si>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</si>
  <si>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</si>
  <si>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</si>
  <si>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</si>
  <si>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</si>
  <si>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</si>
  <si>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</si>
  <si>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</si>
  <si>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</si>
  <si>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</si>
  <si>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</si>
  <si>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</si>
  <si>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</si>
  <si>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</si>
  <si>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</si>
  <si>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</si>
  <si>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</si>
  <si>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</si>
  <si>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</si>
  <si>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</si>
  <si>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</si>
  <si>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</si>
  <si>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</si>
  <si>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</si>
  <si>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</si>
  <si>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</si>
  <si>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</si>
  <si>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</si>
  <si>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</si>
  <si>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</si>
  <si>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</si>
  <si>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</si>
  <si>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</si>
  <si>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</si>
  <si>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</si>
  <si>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</si>
  <si>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</si>
  <si>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</si>
  <si>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</si>
  <si>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</si>
  <si>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</si>
  <si>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</si>
  <si>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</si>
  <si>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</si>
  <si>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</si>
  <si>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</si>
  <si>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</si>
  <si>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</si>
  <si>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</si>
  <si>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</si>
  <si>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</si>
  <si>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</si>
  <si>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</si>
  <si>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</si>
  <si>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</si>
  <si>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</si>
  <si>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</si>
  <si>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</si>
  <si>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</si>
  <si>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</si>
  <si>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</si>
  <si>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</si>
  <si>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</si>
  <si>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</si>
  <si>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</si>
  <si>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</si>
  <si>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</si>
  <si>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</si>
  <si>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</si>
  <si>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</si>
  <si>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</si>
  <si>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</si>
  <si>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</si>
  <si>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</si>
  <si>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</si>
  <si>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</si>
  <si>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</si>
  <si>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</si>
  <si>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</si>
  <si>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</si>
  <si>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</si>
  <si>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</si>
  <si>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</si>
  <si>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</si>
  <si>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</si>
  <si>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</si>
  <si>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</si>
  <si>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</si>
  <si>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</si>
  <si>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</si>
  <si>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</si>
  <si>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</si>
  <si>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</si>
  <si>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</si>
  <si>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</si>
  <si>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</si>
  <si>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</si>
  <si>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</si>
  <si>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</si>
  <si>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</si>
  <si>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</si>
  <si>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</si>
  <si>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</si>
  <si>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</si>
  <si>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</si>
  <si>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</si>
  <si>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</si>
  <si>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</si>
  <si>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</si>
  <si>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</si>
  <si>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</si>
  <si>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</si>
  <si>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</si>
  <si>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</si>
  <si>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</si>
  <si>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</si>
  <si>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</si>
  <si>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</si>
  <si>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</si>
  <si>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</si>
  <si>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</si>
  <si>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</si>
  <si>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</si>
  <si>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</si>
  <si>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</si>
  <si>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</si>
  <si>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</si>
  <si>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</si>
  <si>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</si>
  <si>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</si>
  <si>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</si>
  <si>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</si>
  <si>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</si>
  <si>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</si>
  <si>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</si>
  <si>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</si>
  <si>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</si>
  <si>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</si>
  <si>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</si>
  <si>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</si>
  <si>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</si>
  <si>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</si>
  <si>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</si>
  <si>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</si>
  <si>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</si>
  <si>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</si>
  <si>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</si>
  <si>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</si>
  <si>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</si>
  <si>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</si>
  <si>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</si>
  <si>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</si>
  <si>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</si>
  <si>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</si>
  <si>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</si>
  <si>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</si>
  <si>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</si>
  <si>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</si>
  <si>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</si>
  <si>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</si>
  <si>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</si>
  <si>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</si>
  <si>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</si>
  <si>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</si>
  <si>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</si>
  <si>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</si>
  <si>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</si>
  <si>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</si>
  <si>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</si>
  <si>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</si>
  <si>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</si>
  <si>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</si>
  <si>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</si>
  <si>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</si>
  <si>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</si>
  <si>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</si>
  <si>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</si>
  <si>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</si>
  <si>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</si>
  <si>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</si>
  <si>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</si>
  <si>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</si>
  <si>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</si>
  <si>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</si>
  <si>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</si>
  <si>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</si>
  <si>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</si>
  <si>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</si>
  <si>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</si>
  <si>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</si>
  <si>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</si>
  <si>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</si>
  <si>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</si>
  <si>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</si>
  <si>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</si>
  <si>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</si>
  <si>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</si>
  <si>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</si>
  <si>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</si>
  <si>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</si>
  <si>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</si>
  <si>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</si>
  <si>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</si>
  <si>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</si>
  <si>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</si>
  <si>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</si>
  <si>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</si>
  <si>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</si>
  <si>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</si>
  <si>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</si>
  <si>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</si>
  <si>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</si>
  <si>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</si>
  <si>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</si>
  <si>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</si>
  <si>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</si>
  <si>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</si>
  <si>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</si>
  <si>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</si>
  <si>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</si>
  <si>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</si>
  <si>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</si>
  <si>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</si>
  <si>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</si>
  <si>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</si>
  <si>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</si>
  <si>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</si>
  <si>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</si>
  <si>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</si>
  <si>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</si>
  <si>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</si>
  <si>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</si>
  <si>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</si>
  <si>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</si>
  <si>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</si>
  <si>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</si>
  <si>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</si>
  <si>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</si>
  <si>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</si>
  <si>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</si>
  <si>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</si>
  <si>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</si>
  <si>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</si>
  <si>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</si>
  <si>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</si>
  <si>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</si>
  <si>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</si>
  <si>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</si>
  <si>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</si>
  <si>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</si>
  <si>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</si>
  <si>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</si>
  <si>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</si>
  <si>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</si>
  <si>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</si>
  <si>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</si>
  <si>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</si>
  <si>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</si>
  <si>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</si>
  <si>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</si>
  <si>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</si>
  <si>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</si>
  <si>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</si>
  <si>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</si>
  <si>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</si>
  <si>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</si>
  <si>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</si>
  <si>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</si>
  <si>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</si>
  <si>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</si>
  <si>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</si>
  <si>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</si>
  <si>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</si>
  <si>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</si>
  <si>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</si>
  <si>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</si>
  <si>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</si>
  <si>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</si>
  <si>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</si>
  <si>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</si>
  <si>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</si>
  <si>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</si>
  <si>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</si>
  <si>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</si>
  <si>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</si>
  <si>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</si>
  <si>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</si>
  <si>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</si>
  <si>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</si>
  <si>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</si>
  <si>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</si>
  <si>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</si>
  <si>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</si>
  <si>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</si>
  <si>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</si>
  <si>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</si>
  <si>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</si>
  <si>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</si>
  <si>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</si>
  <si>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</si>
  <si>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</si>
  <si>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</si>
  <si>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</si>
  <si>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</si>
  <si>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</si>
  <si>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</si>
  <si>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</si>
  <si>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</si>
  <si>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</si>
  <si>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</si>
  <si>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</si>
  <si>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</si>
  <si>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</si>
  <si>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</si>
  <si>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</si>
  <si>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</si>
  <si>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</si>
  <si>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</si>
  <si>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</si>
  <si>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</si>
  <si>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</si>
  <si>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</si>
  <si>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</si>
  <si>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</si>
  <si>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</si>
  <si>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</si>
  <si>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</si>
  <si>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</si>
  <si>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</si>
  <si>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</si>
  <si>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</si>
  <si>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</si>
  <si>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</si>
  <si>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</si>
  <si>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</si>
  <si>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</si>
  <si>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</si>
  <si>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</si>
  <si>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</si>
  <si>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</si>
  <si>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</si>
  <si>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</si>
  <si>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</si>
  <si>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</si>
  <si>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</si>
  <si>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</si>
  <si>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</si>
  <si>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</si>
  <si>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</si>
  <si>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</si>
  <si>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</si>
  <si>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</si>
  <si>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</si>
  <si>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</si>
  <si>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</si>
  <si>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</si>
  <si>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</si>
  <si>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</si>
  <si>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</si>
  <si>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</si>
  <si>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</si>
  <si>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</si>
  <si>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</si>
  <si>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</si>
  <si>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</si>
  <si>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</si>
  <si>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</si>
  <si>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</si>
  <si>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</si>
  <si>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</si>
  <si>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</si>
  <si>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</si>
  <si>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</si>
  <si>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</si>
  <si>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</si>
  <si>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</si>
  <si>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</si>
  <si>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</si>
  <si>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</si>
  <si>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</si>
  <si>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</si>
  <si>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</si>
  <si>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</si>
  <si>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</si>
  <si>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</si>
  <si>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</si>
  <si>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</si>
  <si>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</si>
  <si>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</si>
  <si>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</si>
  <si>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</si>
  <si>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</si>
  <si>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</si>
  <si>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</si>
  <si>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</si>
  <si>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</si>
  <si>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</si>
  <si>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</si>
  <si>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</si>
  <si>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</si>
  <si>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</si>
  <si>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</si>
  <si>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</si>
  <si>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</si>
  <si>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</si>
  <si>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</si>
  <si>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</si>
  <si>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</si>
  <si>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</si>
  <si>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</si>
  <si>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</si>
  <si>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</si>
  <si>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</si>
  <si>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</si>
  <si>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</si>
  <si>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</si>
  <si>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</si>
  <si>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</si>
  <si>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</si>
  <si>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</si>
  <si>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</si>
  <si>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</si>
  <si>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</si>
  <si>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</si>
  <si>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</si>
  <si>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</si>
  <si>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</si>
  <si>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</si>
  <si>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</si>
  <si>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</si>
  <si>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</si>
  <si>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</si>
  <si>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</si>
  <si>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</si>
  <si>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</si>
  <si>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</si>
  <si>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</si>
  <si>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</si>
  <si>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</si>
  <si>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</si>
  <si>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</si>
  <si>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</si>
  <si>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</si>
  <si>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</si>
  <si>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</si>
  <si>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</si>
  <si>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</si>
  <si>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</si>
  <si>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</si>
  <si>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</si>
  <si>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</si>
  <si>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</si>
  <si>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</si>
  <si>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</si>
  <si>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</si>
  <si>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</si>
  <si>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</si>
  <si>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</si>
  <si>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</si>
  <si>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</si>
  <si>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</si>
  <si>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</si>
  <si>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</si>
  <si>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</si>
  <si>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</si>
  <si>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</si>
  <si>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</si>
  <si>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</si>
  <si>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</si>
  <si>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</si>
  <si>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</si>
  <si>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</si>
  <si>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</si>
  <si>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</si>
  <si>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</si>
  <si>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</si>
  <si>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</si>
  <si>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</si>
  <si>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</si>
  <si>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</si>
  <si>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</si>
  <si>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</si>
  <si>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</si>
  <si>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</si>
  <si>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</si>
  <si>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</si>
  <si>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</si>
  <si>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</si>
  <si>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</si>
  <si>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</si>
  <si>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</si>
  <si>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</si>
  <si>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</si>
  <si>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</si>
  <si>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</si>
  <si>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</si>
  <si>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</si>
  <si>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</si>
  <si>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</si>
  <si>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</si>
  <si>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</si>
  <si>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</si>
  <si>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</si>
  <si>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</si>
  <si>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</si>
  <si>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</si>
  <si>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</si>
  <si>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</si>
  <si>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</si>
  <si>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</si>
  <si>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</si>
  <si>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</si>
  <si>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</si>
  <si>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</si>
  <si>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</si>
  <si>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</si>
  <si>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</si>
  <si>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</si>
  <si>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</si>
  <si>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</si>
  <si>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</si>
  <si>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</si>
  <si>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</si>
  <si>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</si>
  <si>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</si>
  <si>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</si>
  <si>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</si>
  <si>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</si>
  <si>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</si>
  <si>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</si>
  <si>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</si>
  <si>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</si>
  <si>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</si>
  <si>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</si>
  <si>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</si>
  <si>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</si>
  <si>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</si>
  <si>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</si>
  <si>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</si>
  <si>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</si>
  <si>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</si>
  <si>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</si>
  <si>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</si>
  <si>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</si>
  <si>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</si>
  <si>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</si>
  <si>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</si>
  <si>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</si>
  <si>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</si>
  <si>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</si>
  <si>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</si>
  <si>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</si>
  <si>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</si>
  <si>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</si>
  <si>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</si>
  <si>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</si>
  <si>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</si>
  <si>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</si>
  <si>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</si>
  <si>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</si>
  <si>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</si>
  <si>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</si>
  <si>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</si>
  <si>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</si>
  <si>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</si>
  <si>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</si>
  <si>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</si>
  <si>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</si>
  <si>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</si>
  <si>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</si>
  <si>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</si>
  <si>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</si>
  <si>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</si>
  <si>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</si>
  <si>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</si>
  <si>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</si>
  <si>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</si>
  <si>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</si>
  <si>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</si>
  <si>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</si>
  <si>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</si>
  <si>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</si>
  <si>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</si>
  <si>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</si>
  <si>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</si>
  <si>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</si>
  <si>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</si>
  <si>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</si>
  <si>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</si>
  <si>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</si>
  <si>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</si>
  <si>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</si>
  <si>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</si>
  <si>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</si>
  <si>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</si>
  <si>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</si>
  <si>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</si>
  <si>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</si>
  <si>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</si>
  <si>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</si>
  <si>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</si>
  <si>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</si>
  <si>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</si>
  <si>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</si>
  <si>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</si>
  <si>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</si>
  <si>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</si>
  <si>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</si>
  <si>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</si>
  <si>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</si>
  <si>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</si>
  <si>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</si>
  <si>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</si>
  <si>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</si>
  <si>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</si>
  <si>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</si>
  <si>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</si>
  <si>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</si>
  <si>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</si>
  <si>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</si>
  <si>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</si>
  <si>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</si>
  <si>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</si>
  <si>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</si>
  <si>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</si>
  <si>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</si>
  <si>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</si>
  <si>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</si>
  <si>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</si>
  <si>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</si>
  <si>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</si>
  <si>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</si>
  <si>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</si>
  <si>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</si>
  <si>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</si>
  <si>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</si>
  <si>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</si>
  <si>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</si>
  <si>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</si>
  <si>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</si>
  <si>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</si>
  <si>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</si>
  <si>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</si>
  <si>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</si>
  <si>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</si>
  <si>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</si>
  <si>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</si>
  <si>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</si>
  <si>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</si>
  <si>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</si>
  <si>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</si>
  <si>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</si>
  <si>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</si>
  <si>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</si>
  <si>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</si>
  <si>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</si>
  <si>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</si>
  <si>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</si>
  <si>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</si>
  <si>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</si>
  <si>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</si>
  <si>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</si>
  <si>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</si>
  <si>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</si>
  <si>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</si>
  <si>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</si>
  <si>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</si>
  <si>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</si>
  <si>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</si>
  <si>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</si>
  <si>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</si>
  <si>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</si>
  <si>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</si>
  <si>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</si>
  <si>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</si>
  <si>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</si>
  <si>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</si>
  <si>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</si>
  <si>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</si>
  <si>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</si>
  <si>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</si>
  <si>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</si>
  <si>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</si>
  <si>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</si>
  <si>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</si>
  <si>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</si>
  <si>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</si>
  <si>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</si>
  <si>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</si>
  <si>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</si>
  <si>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</si>
  <si>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</si>
  <si>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</si>
  <si>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</si>
  <si>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</si>
  <si>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</si>
  <si>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</si>
  <si>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</si>
  <si>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</si>
  <si>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</si>
  <si>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</si>
  <si>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</si>
  <si>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</si>
  <si>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</si>
  <si>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</si>
  <si>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</si>
  <si>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</si>
  <si>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</si>
  <si>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</si>
  <si>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</si>
  <si>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</si>
  <si>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</si>
  <si>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</si>
  <si>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</si>
  <si>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</si>
  <si>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</si>
  <si>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</si>
  <si>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</si>
  <si>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</si>
  <si>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</si>
  <si>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</si>
  <si>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</si>
  <si>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</si>
  <si>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</si>
  <si>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</si>
  <si>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</si>
  <si>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</si>
  <si>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</si>
  <si>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</si>
  <si>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</si>
  <si>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</si>
  <si>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</si>
  <si>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</si>
  <si>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</si>
  <si>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</si>
  <si>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</si>
  <si>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</si>
  <si>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</si>
  <si>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</si>
  <si>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</si>
  <si>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</si>
  <si>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</si>
  <si>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</si>
  <si>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</si>
  <si>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</si>
  <si>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</si>
  <si>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</si>
  <si>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</si>
  <si>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</si>
  <si>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</si>
  <si>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</si>
  <si>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</si>
  <si>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</si>
  <si>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</si>
  <si>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</si>
  <si>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</si>
  <si>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</si>
  <si>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</si>
  <si>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</si>
  <si>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</si>
  <si>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</si>
  <si>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</si>
  <si>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</si>
  <si>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</si>
  <si>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</si>
  <si>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</si>
  <si>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</si>
  <si>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</si>
  <si>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</si>
  <si>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</si>
  <si>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</si>
  <si>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</si>
  <si>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</si>
  <si>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</si>
  <si>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</si>
  <si>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</si>
  <si>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</si>
  <si>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</si>
  <si>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</si>
  <si>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</si>
  <si>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</si>
  <si>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</si>
  <si>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</si>
  <si>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</si>
  <si>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</si>
  <si>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</si>
  <si>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</si>
  <si>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</si>
  <si>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</si>
  <si>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</si>
  <si>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</si>
  <si>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</si>
  <si>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</si>
  <si>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</si>
  <si>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</si>
  <si>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</si>
  <si>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</si>
  <si>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</si>
  <si>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</si>
  <si>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</si>
  <si>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</si>
  <si>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</si>
  <si>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</si>
  <si>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</si>
  <si>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</si>
  <si>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</si>
  <si>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</si>
  <si>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</si>
  <si>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</si>
  <si>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</si>
  <si>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</si>
  <si>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</si>
  <si>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</si>
  <si>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</si>
  <si>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</si>
  <si>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</si>
  <si>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</si>
  <si>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</si>
  <si>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</si>
  <si>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</si>
  <si>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</si>
  <si>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</si>
  <si>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</si>
  <si>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</si>
  <si>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</si>
  <si>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</si>
  <si>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</si>
  <si>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</si>
  <si>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</si>
  <si>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</si>
  <si>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</si>
  <si>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</si>
  <si>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</si>
  <si>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</si>
  <si>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</si>
  <si>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</si>
  <si>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</si>
  <si>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</si>
  <si>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</si>
  <si>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</si>
  <si>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</si>
  <si>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</si>
  <si>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</si>
  <si>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</si>
  <si>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</si>
  <si>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</si>
  <si>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</si>
  <si>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</si>
  <si>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</si>
  <si>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</si>
  <si>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</si>
  <si>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</si>
  <si>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</si>
  <si>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</si>
  <si>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</si>
  <si>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</si>
  <si>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</si>
  <si>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</si>
  <si>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</si>
  <si>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</si>
  <si>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</si>
  <si>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</si>
  <si>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</si>
  <si>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</si>
  <si>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</si>
  <si>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</si>
  <si>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</si>
  <si>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</si>
  <si>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</si>
  <si>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</si>
  <si>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</si>
  <si>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</si>
  <si>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</si>
  <si>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</si>
  <si>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</si>
  <si>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</si>
  <si>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</si>
  <si>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</si>
  <si>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</si>
  <si>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</si>
  <si>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</si>
  <si>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</si>
  <si>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</si>
  <si>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</si>
  <si>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</si>
  <si>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</si>
  <si>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</si>
  <si>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</si>
  <si>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</si>
  <si>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</si>
  <si>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</si>
  <si>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</si>
  <si>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</si>
  <si>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</si>
  <si>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</si>
  <si>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</si>
  <si>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</si>
  <si>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</si>
  <si>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</si>
  <si>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</si>
  <si>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</si>
  <si>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</si>
  <si>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</si>
  <si>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</si>
  <si>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</si>
  <si>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</si>
  <si>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</si>
  <si>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</si>
  <si>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</si>
  <si>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</si>
  <si>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</si>
  <si>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</si>
  <si>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</si>
  <si>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</si>
  <si>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</si>
  <si>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</si>
  <si>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</si>
  <si>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</si>
  <si>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</si>
  <si>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</si>
  <si>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</si>
  <si>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</si>
  <si>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</si>
  <si>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</si>
  <si>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</si>
  <si>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</si>
  <si>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</si>
  <si>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</si>
  <si>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</si>
  <si>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</si>
  <si>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</si>
  <si>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</si>
  <si>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</si>
  <si>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</si>
  <si>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</si>
  <si>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</si>
  <si>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</si>
  <si>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</si>
  <si>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</si>
  <si>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</si>
  <si>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</si>
  <si>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</si>
  <si>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</si>
  <si>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</si>
  <si>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</si>
  <si>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</si>
  <si>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</si>
  <si>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</si>
  <si>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</si>
  <si>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</si>
  <si>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</si>
  <si>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</si>
  <si>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</si>
  <si>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</si>
  <si>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</si>
  <si>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</si>
  <si>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</si>
  <si>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</si>
  <si>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</si>
  <si>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</si>
  <si>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</si>
  <si>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</si>
  <si>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</si>
  <si>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</si>
  <si>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</si>
  <si>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</si>
  <si>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</si>
  <si>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</si>
  <si>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</si>
  <si>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</si>
  <si>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</si>
  <si>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</si>
  <si>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</si>
  <si>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</si>
  <si>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</si>
  <si>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</si>
  <si>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</si>
  <si>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</si>
  <si>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</si>
  <si>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</si>
  <si>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</si>
  <si>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</si>
  <si>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</si>
  <si>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</si>
  <si>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</si>
  <si>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</si>
  <si>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</si>
  <si>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</si>
  <si>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</si>
  <si>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</si>
  <si>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</si>
  <si>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</si>
  <si>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</si>
  <si>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</si>
  <si>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</si>
  <si>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</si>
  <si>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</si>
  <si>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</si>
  <si>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</si>
  <si>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</si>
  <si>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</si>
  <si>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</si>
  <si>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</si>
  <si>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</si>
  <si>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</si>
  <si>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</si>
  <si>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</si>
  <si>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</si>
  <si>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</si>
  <si>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</si>
  <si>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</si>
  <si>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</si>
  <si>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</si>
  <si>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</si>
  <si>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</si>
  <si>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</si>
  <si>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</si>
  <si>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</si>
  <si>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</si>
  <si>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</si>
  <si>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</si>
  <si>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</si>
  <si>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</si>
  <si>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</si>
  <si>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</si>
  <si>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</si>
  <si>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</si>
  <si>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</si>
  <si>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</si>
  <si>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</si>
  <si>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</si>
  <si>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</si>
  <si>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</si>
  <si>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</si>
  <si>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</si>
  <si>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</si>
  <si>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</si>
  <si>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</si>
  <si>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</si>
  <si>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</si>
  <si>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</si>
  <si>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</si>
  <si>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</si>
  <si>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</si>
  <si>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</si>
  <si>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</si>
  <si>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</si>
  <si>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</si>
  <si>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</si>
  <si>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</si>
  <si>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</si>
  <si>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</si>
  <si>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</si>
  <si>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</si>
  <si>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</si>
  <si>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</si>
  <si>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</si>
  <si>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</si>
  <si>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</si>
  <si>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</si>
  <si>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</si>
  <si>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</si>
  <si>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</si>
  <si>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</si>
  <si>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</si>
  <si>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</si>
  <si>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</si>
  <si>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</si>
  <si>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</si>
  <si>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</si>
  <si>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</si>
  <si>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</si>
  <si>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</si>
  <si>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</si>
  <si>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</si>
  <si>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</si>
  <si>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</si>
  <si>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</si>
  <si>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</si>
  <si>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</si>
  <si>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</si>
  <si>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</si>
  <si>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</si>
  <si>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</si>
  <si>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</si>
  <si>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</si>
  <si>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</si>
  <si>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</si>
  <si>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</si>
  <si>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</si>
  <si>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</si>
  <si>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</si>
  <si>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</si>
  <si>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</si>
  <si>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</si>
  <si>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</si>
  <si>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</si>
  <si>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</si>
  <si>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</si>
  <si>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</si>
  <si>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</si>
  <si>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</si>
  <si>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</si>
  <si>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</si>
  <si>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</si>
  <si>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</si>
  <si>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</si>
  <si>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</si>
  <si>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</si>
  <si>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</si>
  <si>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</si>
  <si>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</si>
  <si>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</si>
  <si>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</si>
  <si>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</si>
  <si>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</si>
  <si>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</si>
  <si>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</si>
  <si>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</si>
  <si>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</si>
  <si>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</si>
  <si>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</si>
  <si>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</si>
  <si>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</si>
  <si>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</si>
  <si>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</si>
  <si>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</si>
  <si>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</si>
  <si>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</si>
  <si>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</si>
  <si>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</si>
  <si>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</si>
  <si>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</si>
  <si>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</si>
  <si>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</si>
  <si>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</si>
  <si>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</si>
  <si>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</si>
  <si>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</si>
  <si>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</si>
  <si>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</si>
  <si>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</si>
  <si>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</si>
  <si>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</si>
  <si>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</si>
  <si>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</si>
  <si>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</si>
  <si>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</si>
  <si>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</si>
  <si>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</si>
  <si>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</si>
  <si>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</si>
  <si>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</si>
  <si>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</si>
  <si>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</si>
  <si>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</si>
  <si>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</si>
  <si>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</si>
  <si>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</si>
  <si>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</si>
  <si>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</si>
  <si>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</si>
  <si>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</si>
  <si>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</si>
  <si>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</si>
  <si>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</si>
  <si>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</si>
  <si>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</si>
  <si>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</si>
  <si>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</si>
  <si>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</si>
  <si>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</si>
  <si>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</si>
  <si>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</si>
  <si>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</si>
  <si>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</si>
  <si>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</si>
  <si>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</si>
  <si>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</si>
  <si>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</si>
  <si>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</si>
  <si>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</si>
  <si>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</si>
  <si>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</si>
  <si>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</si>
  <si>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</si>
  <si>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</si>
  <si>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</si>
  <si>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</si>
  <si>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</si>
  <si>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</si>
  <si>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</si>
  <si>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</si>
  <si>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</si>
  <si>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</si>
  <si>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</si>
  <si>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</si>
  <si>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</si>
  <si>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</si>
  <si>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</si>
  <si>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</si>
  <si>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</si>
  <si>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</si>
  <si>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</si>
  <si>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</si>
  <si>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</si>
  <si>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</si>
  <si>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</si>
  <si>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</si>
  <si>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</si>
  <si>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</si>
  <si>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</si>
  <si>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</si>
  <si>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</si>
  <si>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</si>
  <si>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</si>
  <si>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</si>
  <si>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</si>
  <si>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</si>
  <si>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</si>
  <si>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</si>
  <si>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</si>
  <si>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</si>
  <si>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</si>
  <si>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</si>
  <si>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</si>
  <si>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</si>
  <si>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</si>
  <si>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</si>
  <si>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</si>
  <si>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</si>
  <si>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</si>
  <si>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</si>
  <si>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</si>
  <si>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</si>
  <si>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</si>
  <si>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</si>
  <si>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</si>
  <si>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</si>
  <si>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</si>
  <si>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</si>
  <si>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</si>
  <si>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</si>
  <si>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</si>
  <si>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</si>
  <si>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</si>
  <si>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</si>
  <si>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</si>
  <si>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</si>
  <si>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</si>
  <si>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</si>
  <si>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</si>
  <si>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</si>
  <si>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</si>
  <si>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</si>
  <si>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</si>
  <si>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</si>
  <si>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</si>
  <si>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</si>
  <si>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</si>
  <si>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</si>
  <si>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</si>
  <si>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</si>
  <si>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</si>
  <si>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</si>
  <si>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</si>
  <si>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</si>
  <si>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</si>
  <si>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</si>
  <si>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</si>
  <si>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</si>
  <si>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</si>
  <si>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</si>
  <si>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</si>
  <si>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</si>
  <si>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</si>
  <si>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</si>
  <si>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</si>
  <si>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</si>
  <si>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</si>
  <si>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</si>
  <si>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</si>
  <si>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</si>
  <si>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</si>
  <si>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</si>
  <si>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</si>
  <si>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</si>
  <si>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</si>
  <si>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</si>
  <si>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</si>
  <si>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</si>
  <si>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</si>
  <si>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</si>
  <si>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</si>
  <si>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</si>
  <si>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</si>
  <si>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</si>
  <si>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</si>
  <si>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</si>
  <si>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</si>
  <si>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</si>
  <si>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</si>
  <si>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</si>
  <si>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</si>
  <si>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</si>
  <si>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</si>
  <si>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</si>
  <si>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</si>
  <si>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</si>
  <si>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</si>
  <si>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</si>
  <si>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</si>
  <si>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</si>
  <si>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</si>
  <si>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</si>
  <si>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</si>
  <si>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</si>
  <si>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</si>
  <si>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</si>
  <si>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</si>
  <si>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</si>
  <si>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</si>
  <si>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</si>
  <si>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</si>
  <si>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</si>
  <si>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</si>
  <si>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</si>
  <si>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</si>
  <si>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</si>
  <si>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</si>
  <si>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</si>
  <si>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</si>
  <si>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</si>
  <si>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</si>
  <si>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</si>
  <si>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</si>
  <si>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</si>
  <si>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</si>
  <si>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</si>
  <si>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</si>
  <si>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</si>
  <si>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</si>
  <si>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</si>
  <si>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</si>
  <si>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</si>
  <si>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</si>
  <si>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</si>
  <si>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</si>
  <si>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</si>
  <si>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</si>
  <si>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</si>
  <si>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</si>
  <si>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</si>
  <si>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</si>
  <si>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</si>
  <si>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</si>
  <si>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</si>
  <si>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</si>
  <si>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</si>
  <si>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</si>
  <si>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</si>
  <si>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</si>
  <si>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</si>
  <si>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</si>
  <si>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</si>
  <si>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</si>
  <si>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</si>
  <si>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</si>
  <si>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</si>
  <si>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</si>
  <si>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</si>
  <si>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</si>
  <si>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</si>
  <si>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</si>
  <si>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</si>
  <si>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</si>
  <si>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</si>
  <si>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</si>
  <si>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</si>
  <si>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</si>
  <si>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</si>
  <si>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</si>
  <si>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</si>
  <si>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</si>
  <si>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</si>
  <si>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</si>
  <si>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</si>
  <si>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</si>
  <si>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</si>
  <si>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</si>
  <si>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</si>
  <si>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</si>
  <si>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</si>
  <si>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</si>
  <si>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</si>
  <si>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</si>
  <si>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</si>
  <si>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</si>
  <si>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</si>
  <si>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</si>
  <si>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</si>
  <si>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</si>
  <si>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</si>
  <si>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</si>
  <si>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</si>
  <si>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</si>
  <si>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</si>
  <si>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</si>
  <si>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</si>
  <si>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</si>
  <si>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</si>
  <si>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</si>
  <si>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</si>
  <si>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</si>
  <si>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</si>
  <si>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</si>
  <si>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</si>
  <si>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</si>
  <si>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</si>
  <si>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</si>
  <si>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</si>
  <si>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</si>
  <si>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</si>
  <si>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</si>
  <si>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</si>
  <si>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</si>
  <si>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</si>
  <si>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</si>
  <si>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</si>
  <si>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</si>
  <si>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</si>
  <si>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</si>
  <si>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</si>
  <si>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</si>
  <si>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</si>
  <si>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</si>
  <si>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</si>
  <si>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</si>
  <si>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</si>
  <si>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</si>
  <si>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</si>
  <si>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</si>
  <si>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</si>
  <si>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</si>
  <si>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</si>
  <si>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</si>
  <si>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</si>
  <si>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</si>
  <si>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</si>
  <si>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</si>
  <si>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</si>
  <si>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</si>
  <si>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</si>
  <si>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</si>
  <si>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</si>
  <si>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</si>
  <si>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</si>
  <si>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</si>
  <si>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</si>
  <si>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</si>
  <si>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</si>
  <si>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</si>
  <si>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</si>
  <si>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</si>
  <si>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</si>
  <si>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</si>
  <si>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</si>
  <si>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</si>
  <si>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</si>
  <si>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</si>
  <si>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</si>
  <si>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</si>
  <si>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</si>
  <si>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</si>
  <si>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</si>
  <si>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</si>
  <si>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</si>
  <si>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</si>
  <si>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</si>
  <si>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</si>
  <si>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</si>
  <si>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</si>
  <si>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</si>
  <si>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</si>
  <si>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</si>
  <si>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</si>
  <si>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</si>
  <si>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</si>
  <si>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</si>
  <si>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</si>
  <si>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</si>
  <si>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</si>
  <si>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</si>
  <si>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</si>
  <si>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</si>
  <si>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</si>
  <si>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</si>
  <si>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</si>
  <si>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</si>
  <si>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</si>
  <si>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</si>
  <si>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</si>
  <si>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</si>
  <si>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</si>
  <si>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</si>
  <si>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</si>
  <si>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</si>
  <si>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</si>
  <si>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</si>
  <si>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</si>
  <si>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</si>
  <si>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</si>
  <si>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</si>
  <si>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</si>
  <si>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</si>
  <si>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</si>
  <si>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</si>
  <si>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</si>
  <si>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</si>
  <si>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</si>
  <si>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</si>
  <si>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</si>
  <si>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</si>
  <si>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</si>
  <si>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</si>
  <si>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</si>
  <si>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</si>
  <si>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</si>
  <si>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</si>
  <si>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</si>
  <si>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</si>
  <si>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</si>
  <si>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</si>
  <si>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</si>
  <si>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</si>
  <si>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</si>
  <si>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</si>
  <si>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</si>
  <si>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</si>
  <si>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</si>
  <si>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</si>
  <si>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</si>
  <si>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</si>
  <si>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</si>
  <si>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</si>
  <si>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</si>
  <si>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</si>
  <si>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</si>
  <si>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</si>
  <si>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</si>
  <si>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</si>
  <si>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</si>
  <si>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</si>
  <si>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</si>
  <si>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</si>
  <si>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</si>
  <si>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</si>
  <si>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</si>
  <si>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</si>
  <si>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</si>
  <si>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</si>
  <si>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</si>
  <si>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</si>
  <si>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</si>
  <si>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</si>
  <si>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</si>
  <si>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</si>
  <si>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</si>
  <si>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</si>
  <si>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</si>
  <si>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</si>
  <si>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</si>
  <si>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</si>
  <si>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</si>
  <si>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</si>
  <si>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</si>
  <si>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</si>
  <si>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</si>
  <si>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</si>
  <si>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</si>
  <si>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</si>
  <si>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</si>
  <si>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</si>
  <si>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</si>
  <si>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</si>
  <si>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</si>
  <si>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</si>
  <si>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</si>
  <si>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</si>
  <si>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</si>
  <si>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</si>
  <si>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</si>
  <si>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</si>
  <si>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</si>
  <si>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</si>
  <si>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</si>
  <si>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</si>
  <si>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</si>
  <si>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</si>
  <si>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</si>
  <si>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</si>
  <si>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</si>
  <si>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</si>
  <si>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</si>
  <si>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</si>
  <si>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</si>
  <si>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</si>
  <si>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</si>
  <si>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</si>
  <si>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</si>
  <si>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</si>
  <si>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</si>
  <si>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</si>
  <si>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</si>
  <si>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</si>
  <si>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</si>
  <si>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</si>
  <si>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</si>
  <si>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</si>
  <si>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</si>
  <si>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</si>
  <si>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</si>
  <si>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</si>
  <si>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</si>
  <si>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</si>
  <si>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</si>
  <si>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</si>
  <si>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</si>
  <si>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</si>
  <si>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</si>
  <si>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</si>
  <si>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</si>
  <si>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</si>
  <si>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</si>
  <si>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</si>
  <si>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</si>
  <si>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</si>
  <si>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</si>
  <si>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</si>
  <si>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</si>
  <si>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</si>
  <si>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</si>
  <si>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</si>
  <si>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</si>
  <si>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</si>
  <si>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</si>
  <si>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</si>
  <si>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</si>
  <si>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</si>
  <si>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</si>
  <si>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</si>
  <si>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</si>
  <si>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</si>
  <si>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</si>
  <si>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</si>
  <si>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</si>
  <si>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</si>
  <si>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</si>
  <si>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</si>
  <si>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</si>
  <si>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</si>
  <si>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</si>
  <si>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</si>
  <si>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</si>
  <si>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</si>
  <si>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</si>
  <si>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</si>
  <si>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</si>
  <si>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</si>
  <si>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</si>
  <si>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</si>
  <si>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</si>
  <si>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</si>
  <si>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</si>
  <si>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</si>
  <si>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</si>
  <si>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</si>
  <si>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</si>
  <si>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</si>
  <si>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</si>
  <si>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</si>
  <si>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</si>
  <si>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</si>
  <si>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</si>
  <si>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</si>
  <si>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</si>
  <si>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</si>
  <si>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</si>
  <si>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</si>
  <si>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</si>
  <si>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</si>
  <si>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</si>
  <si>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</si>
  <si>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</si>
  <si>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</si>
  <si>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</si>
  <si>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</si>
  <si>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</si>
  <si>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</si>
  <si>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</si>
  <si>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</si>
  <si>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</si>
  <si>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</si>
  <si>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</si>
  <si>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</si>
  <si>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</si>
  <si>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</si>
  <si>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</si>
  <si>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</si>
  <si>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</si>
  <si>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</si>
  <si>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</si>
  <si>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</si>
  <si>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</si>
  <si>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</si>
  <si>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</si>
  <si>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</si>
  <si>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</si>
  <si>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</si>
  <si>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</si>
  <si>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</si>
  <si>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</si>
  <si>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</si>
  <si>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</si>
  <si>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</si>
  <si>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</si>
  <si>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</si>
  <si>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</si>
  <si>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</si>
  <si>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</si>
  <si>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</si>
  <si>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</si>
  <si>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</si>
  <si>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</si>
  <si>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</si>
  <si>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</si>
  <si>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</si>
  <si>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</si>
  <si>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</si>
  <si>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</si>
  <si>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</si>
  <si>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</si>
  <si>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</si>
  <si>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</si>
  <si>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</si>
  <si>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</si>
  <si>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</si>
  <si>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</si>
  <si>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</si>
  <si>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</si>
  <si>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</si>
  <si>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</si>
  <si>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</si>
  <si>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</si>
  <si>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</si>
  <si>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</si>
  <si>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</si>
  <si>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</si>
  <si>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</si>
  <si>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</si>
  <si>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</si>
  <si>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</si>
  <si>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</si>
  <si>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</si>
  <si>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</si>
  <si>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</si>
  <si>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</si>
  <si>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</si>
  <si>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</si>
  <si>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</si>
  <si>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</si>
  <si>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</si>
  <si>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</si>
  <si>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</si>
  <si>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</si>
  <si>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</si>
  <si>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</si>
  <si>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</si>
  <si>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</si>
  <si>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</si>
  <si>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</si>
  <si>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</si>
  <si>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</si>
  <si>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</si>
  <si>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</si>
  <si>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</si>
  <si>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</si>
  <si>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</si>
  <si>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</si>
  <si>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</si>
  <si>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</si>
  <si>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</si>
  <si>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</si>
  <si>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</si>
  <si>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</si>
  <si>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</si>
  <si>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</si>
  <si>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</si>
  <si>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</si>
  <si>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</si>
  <si>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</si>
  <si>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</si>
  <si>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</si>
  <si>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</si>
  <si>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</si>
  <si>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</si>
  <si>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</si>
  <si>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</si>
  <si>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</si>
  <si>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</si>
  <si>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</si>
  <si>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</si>
  <si>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</si>
  <si>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</si>
  <si>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</si>
  <si>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</si>
  <si>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</si>
  <si>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</si>
  <si>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</si>
  <si>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</si>
  <si>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</si>
  <si>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</si>
  <si>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</si>
  <si>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</si>
  <si>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</si>
  <si>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</si>
  <si>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</si>
  <si>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</si>
  <si>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</si>
  <si>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</si>
  <si>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</si>
  <si>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</si>
  <si>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</si>
  <si>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</si>
  <si>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</si>
  <si>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</si>
  <si>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</si>
  <si>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</si>
  <si>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</si>
  <si>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</si>
  <si>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</si>
  <si>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</si>
  <si>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</si>
  <si>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</si>
  <si>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</si>
  <si>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</si>
  <si>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</si>
  <si>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</si>
  <si>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</si>
  <si>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</si>
  <si>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</si>
  <si>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</si>
  <si>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</si>
  <si>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</si>
  <si>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</si>
  <si>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</si>
  <si>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</si>
  <si>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</si>
  <si>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</si>
  <si>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</si>
  <si>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</si>
  <si>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</si>
  <si>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</si>
  <si>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</si>
  <si>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</si>
  <si>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</si>
  <si>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</si>
  <si>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</si>
  <si>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</si>
  <si>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</si>
  <si>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</si>
  <si>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</si>
  <si>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</si>
  <si>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</si>
  <si>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</si>
  <si>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</si>
  <si>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</si>
  <si>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</si>
  <si>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</si>
  <si>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</si>
  <si>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</si>
  <si>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</si>
  <si>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</si>
  <si>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</si>
  <si>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</si>
  <si>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</si>
  <si>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</si>
  <si>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</si>
  <si>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</si>
  <si>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</si>
  <si>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</si>
  <si>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</si>
  <si>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</si>
  <si>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</si>
  <si>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</si>
  <si>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</si>
  <si>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</si>
  <si>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</si>
  <si>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</si>
  <si>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</si>
  <si>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</si>
  <si>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</si>
  <si>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</si>
  <si>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</si>
  <si>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</si>
  <si>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</si>
  <si>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</si>
  <si>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</si>
  <si>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</si>
  <si>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</si>
  <si>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</si>
  <si>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</si>
  <si>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</si>
  <si>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</si>
  <si>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</si>
  <si>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</si>
  <si>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</si>
  <si>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</si>
  <si>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</si>
  <si>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</si>
  <si>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</si>
  <si>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</si>
  <si>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</si>
  <si>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</si>
  <si>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</si>
  <si>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</si>
  <si>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</si>
  <si>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</si>
  <si>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</si>
  <si>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</si>
  <si>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</si>
  <si>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</si>
  <si>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</si>
  <si>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</si>
  <si>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</si>
  <si>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</si>
  <si>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</si>
  <si>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</si>
  <si>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</si>
  <si>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</si>
  <si>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</si>
  <si>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</si>
  <si>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</si>
  <si>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</si>
  <si>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</si>
  <si>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</si>
  <si>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</si>
  <si>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</si>
  <si>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</si>
  <si>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</si>
  <si>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</si>
  <si>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</si>
  <si>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</si>
  <si>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</si>
  <si>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</si>
  <si>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</si>
  <si>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</si>
  <si>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</si>
  <si>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</si>
  <si>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</si>
  <si>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</si>
  <si>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</si>
  <si>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</si>
  <si>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</si>
  <si>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</si>
  <si>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</si>
  <si>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</si>
  <si>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</si>
  <si>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</si>
  <si>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</si>
  <si>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</si>
  <si>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</si>
  <si>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</si>
  <si>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</si>
  <si>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</si>
  <si>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</si>
  <si>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</si>
  <si>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</si>
  <si>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</si>
  <si>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</si>
  <si>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</si>
  <si>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</si>
  <si>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</si>
  <si>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</si>
  <si>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</si>
  <si>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</si>
  <si>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</si>
  <si>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</si>
  <si>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</si>
  <si>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</si>
  <si>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</si>
  <si>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</si>
  <si>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</si>
  <si>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</si>
  <si>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</si>
  <si>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</si>
  <si>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</si>
  <si>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</si>
  <si>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</si>
  <si>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</si>
  <si>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</si>
  <si>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</si>
  <si>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</si>
  <si>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</si>
  <si>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</si>
  <si>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</si>
  <si>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</si>
  <si>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</si>
  <si>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</si>
  <si>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</si>
  <si>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</si>
  <si>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</si>
  <si>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</si>
  <si>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</si>
  <si>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</si>
  <si>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</si>
  <si>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</si>
  <si>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</si>
  <si>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</si>
  <si>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</si>
  <si>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</si>
  <si>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</si>
  <si>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</si>
  <si>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</si>
  <si>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</si>
  <si>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</si>
  <si>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</si>
  <si>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</si>
  <si>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</si>
  <si>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</si>
  <si>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</si>
  <si>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</si>
  <si>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</si>
  <si>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</si>
  <si>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</si>
  <si>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</si>
  <si>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</si>
  <si>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</si>
  <si>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</si>
  <si>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</si>
  <si>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</si>
  <si>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</si>
  <si>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</si>
  <si>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</si>
  <si>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</si>
  <si>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</si>
  <si>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</si>
  <si>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</si>
  <si>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</si>
  <si>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</si>
  <si>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</si>
  <si>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</si>
  <si>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</si>
  <si>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</si>
  <si>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</si>
  <si>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</si>
  <si>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</si>
  <si>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</si>
  <si>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</si>
  <si>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</si>
  <si>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</si>
  <si>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</si>
  <si>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</si>
  <si>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</si>
  <si>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</si>
  <si>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</si>
  <si>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</si>
  <si>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</si>
  <si>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</si>
  <si>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</si>
  <si>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</si>
  <si>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</si>
  <si>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</si>
  <si>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</si>
  <si>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</si>
  <si>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</si>
  <si>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</si>
  <si>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</si>
  <si>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</si>
  <si>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</si>
  <si>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</si>
  <si>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</si>
  <si>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</si>
  <si>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</si>
  <si>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</si>
  <si>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</si>
  <si>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</si>
  <si>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</si>
  <si>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</si>
  <si>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</si>
  <si>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</si>
  <si>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</si>
  <si>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</si>
  <si>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</si>
  <si>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</si>
  <si>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</si>
  <si>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</si>
  <si>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</si>
  <si>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</si>
  <si>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</si>
  <si>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</si>
  <si>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</si>
  <si>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</si>
  <si>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</si>
  <si>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</si>
  <si>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</si>
  <si>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</si>
  <si>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</si>
  <si>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</si>
  <si>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</si>
  <si>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</si>
  <si>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</si>
  <si>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</si>
  <si>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</si>
  <si>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</si>
  <si>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</si>
  <si>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</si>
  <si>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</si>
  <si>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</si>
  <si>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</si>
  <si>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</si>
  <si>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</si>
  <si>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</si>
  <si>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</si>
  <si>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</si>
  <si>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</si>
  <si>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</si>
  <si>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</si>
  <si>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</si>
  <si>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</si>
  <si>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</si>
  <si>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</si>
  <si>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</si>
  <si>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</si>
  <si>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</si>
  <si>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</si>
  <si>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</si>
  <si>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</si>
  <si>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</si>
  <si>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</si>
  <si>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</si>
  <si>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</si>
  <si>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</si>
  <si>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</si>
  <si>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</si>
  <si>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</si>
  <si>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</si>
  <si>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</si>
  <si>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</si>
  <si>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</si>
  <si>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</si>
  <si>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</si>
  <si>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</si>
  <si>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</si>
  <si>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</si>
  <si>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</si>
  <si>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</si>
  <si>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</si>
  <si>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</si>
  <si>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</si>
  <si>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</si>
  <si>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</si>
  <si>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</si>
  <si>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</si>
  <si>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</si>
  <si>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</si>
  <si>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</si>
  <si>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</si>
  <si>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</si>
  <si>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</si>
  <si>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</si>
  <si>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</si>
  <si>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</si>
  <si>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</si>
  <si>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</si>
  <si>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</si>
  <si>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</si>
  <si>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</si>
  <si>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</si>
  <si>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</si>
  <si>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</si>
  <si>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</si>
  <si>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</si>
  <si>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</si>
  <si>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</si>
  <si>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</si>
  <si>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</si>
  <si>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</si>
  <si>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</si>
  <si>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</si>
  <si>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</si>
  <si>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</si>
  <si>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</si>
  <si>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</si>
  <si>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</si>
  <si>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</si>
  <si>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</si>
  <si>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</si>
  <si>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</si>
  <si>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</si>
  <si>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</si>
  <si>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</si>
  <si>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</si>
  <si>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</si>
  <si>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</si>
  <si>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</si>
  <si>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</si>
  <si>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</si>
  <si>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</si>
  <si>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</si>
  <si>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</si>
  <si>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</si>
  <si>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</si>
  <si>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</si>
  <si>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</si>
  <si>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</si>
  <si>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</si>
  <si>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</si>
  <si>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</si>
  <si>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</si>
  <si>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</si>
  <si>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</si>
  <si>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</si>
  <si>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</si>
  <si>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</si>
  <si>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</si>
  <si>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</si>
  <si>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</si>
  <si>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</si>
  <si>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</si>
  <si>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</si>
  <si>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</si>
  <si>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</si>
  <si>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</si>
  <si>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</si>
  <si>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</si>
  <si>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</si>
  <si>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</si>
  <si>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</si>
  <si>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</si>
  <si>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</si>
  <si>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</si>
  <si>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</si>
  <si>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</si>
  <si>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</si>
  <si>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</si>
  <si>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</si>
  <si>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</si>
  <si>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</si>
  <si>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</si>
  <si>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</si>
  <si>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</si>
  <si>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</si>
  <si>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</si>
  <si>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</si>
  <si>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</si>
  <si>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</si>
  <si>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</si>
  <si>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</si>
  <si>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</si>
  <si>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</si>
  <si>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</si>
  <si>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</si>
  <si>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</si>
  <si>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</si>
  <si>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</si>
  <si>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</si>
  <si>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</si>
  <si>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</si>
  <si>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</si>
  <si>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</si>
  <si>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</si>
  <si>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</si>
  <si>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</si>
  <si>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</si>
  <si>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</si>
  <si>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</si>
  <si>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</si>
  <si>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</si>
  <si>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</si>
  <si>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</si>
  <si>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</si>
  <si>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</si>
  <si>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</si>
  <si>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</si>
  <si>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</si>
  <si>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</si>
  <si>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</si>
  <si>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</si>
  <si>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</si>
  <si>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</si>
  <si>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</si>
  <si>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</si>
  <si>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</si>
  <si>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</si>
  <si>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</si>
  <si>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</si>
  <si>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</si>
  <si>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</si>
  <si>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</si>
  <si>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</si>
  <si>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</si>
  <si>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</si>
  <si>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</si>
  <si>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</si>
  <si>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</si>
  <si>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</si>
  <si>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</si>
  <si>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</si>
  <si>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</si>
  <si>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</si>
  <si>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</si>
  <si>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</si>
  <si>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</si>
  <si>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</si>
  <si>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</si>
  <si>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</si>
  <si>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</si>
  <si>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</si>
  <si>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</si>
  <si>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</si>
  <si>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</si>
  <si>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</si>
  <si>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</si>
  <si>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</si>
  <si>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</si>
  <si>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</si>
  <si>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</si>
  <si>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</si>
  <si>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</si>
  <si>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</si>
  <si>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</si>
  <si>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</si>
  <si>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</si>
  <si>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</si>
  <si>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</si>
  <si>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</si>
  <si>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</si>
  <si>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</si>
  <si>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</si>
  <si>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</si>
  <si>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</si>
  <si>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</si>
  <si>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</si>
  <si>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</si>
  <si>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</si>
  <si>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</si>
  <si>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</si>
  <si>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</si>
  <si>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</si>
  <si>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</si>
  <si>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</si>
  <si>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</si>
  <si>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</si>
  <si>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</si>
  <si>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</si>
  <si>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</si>
  <si>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</si>
  <si>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</si>
  <si>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</si>
  <si>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</si>
  <si>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</si>
  <si>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</si>
  <si>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</si>
  <si>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</si>
  <si>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</si>
  <si>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</si>
  <si>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</si>
  <si>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</si>
  <si>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</si>
  <si>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</si>
  <si>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</si>
  <si>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</si>
  <si>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</si>
  <si>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</si>
  <si>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</si>
  <si>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</si>
  <si>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</si>
  <si>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</si>
  <si>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</si>
  <si>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</si>
  <si>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</si>
  <si>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</si>
  <si>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</si>
  <si>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</si>
  <si>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</si>
  <si>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</si>
  <si>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</si>
  <si>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</si>
  <si>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</si>
  <si>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</si>
  <si>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</si>
  <si>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</si>
  <si>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</si>
  <si>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</si>
  <si>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</si>
  <si>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</si>
  <si>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</si>
  <si>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</si>
  <si>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</si>
  <si>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</si>
  <si>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</si>
  <si>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</si>
  <si>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</si>
  <si>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</si>
  <si>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</si>
  <si>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</si>
  <si>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</si>
  <si>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</si>
  <si>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</si>
  <si>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</si>
  <si>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</si>
  <si>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</si>
  <si>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</si>
  <si>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</si>
  <si>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</si>
  <si>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</si>
  <si>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</si>
  <si>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</si>
  <si>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</si>
  <si>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</si>
  <si>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</si>
  <si>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</si>
  <si>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</si>
  <si>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</si>
  <si>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</si>
  <si>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</si>
  <si>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</si>
  <si>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</si>
  <si>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</si>
  <si>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</si>
  <si>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</si>
  <si>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</si>
  <si>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</si>
  <si>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</si>
  <si>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</si>
  <si>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</si>
  <si>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</si>
  <si>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</si>
  <si>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</si>
  <si>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</si>
  <si>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</si>
  <si>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</si>
  <si>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</si>
  <si>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</si>
  <si>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</si>
  <si>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</si>
  <si>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</si>
  <si>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</si>
  <si>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</si>
  <si>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</si>
  <si>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</si>
  <si>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</si>
  <si>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</si>
  <si>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</si>
  <si>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</si>
  <si>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</si>
  <si>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</si>
  <si>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</si>
  <si>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</si>
  <si>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</si>
  <si>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</si>
  <si>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</si>
  <si>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</si>
  <si>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</si>
  <si>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</si>
  <si>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</si>
  <si>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</si>
  <si>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</si>
  <si>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</si>
  <si>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</si>
  <si>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</si>
  <si>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</si>
  <si>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</si>
  <si>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</si>
  <si>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</si>
  <si>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</si>
  <si>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</si>
  <si>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</si>
  <si>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</si>
  <si>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</si>
  <si>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</si>
  <si>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</si>
  <si>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</si>
  <si>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</si>
  <si>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</si>
  <si>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</si>
  <si>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</si>
  <si>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</si>
  <si>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</si>
  <si>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</si>
  <si>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</si>
  <si>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</si>
  <si>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</si>
  <si>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</si>
  <si>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</si>
  <si>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</si>
  <si>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</si>
  <si>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</si>
  <si>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</si>
  <si>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</si>
  <si>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</si>
  <si>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</si>
  <si>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</si>
  <si>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</si>
  <si>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</si>
  <si>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</si>
  <si>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</si>
  <si>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</si>
  <si>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</si>
  <si>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</si>
  <si>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</si>
  <si>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</si>
  <si>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</si>
  <si>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</si>
  <si>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</si>
  <si>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</si>
  <si>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</si>
  <si>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</si>
  <si>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</si>
  <si>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</si>
  <si>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</si>
  <si>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</si>
  <si>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</si>
  <si>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</si>
  <si>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</si>
  <si>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</si>
  <si>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</si>
  <si>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</si>
  <si>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</si>
  <si>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</si>
  <si>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</si>
  <si>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</si>
  <si>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</si>
  <si>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</si>
  <si>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</si>
  <si>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</si>
  <si>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</si>
  <si>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</si>
  <si>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</si>
  <si>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</si>
  <si>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</si>
  <si>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</si>
  <si>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</si>
  <si>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</si>
  <si>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</si>
  <si>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</si>
  <si>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</si>
  <si>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</si>
  <si>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</si>
  <si>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</si>
  <si>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</si>
  <si>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</si>
  <si>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</si>
  <si>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</si>
  <si>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</si>
  <si>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</si>
  <si>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</si>
  <si>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</si>
  <si>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</si>
  <si>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</si>
  <si>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</si>
  <si>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</si>
  <si>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</si>
  <si>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</si>
  <si>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</si>
  <si>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</si>
  <si>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</si>
  <si>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</si>
  <si>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</si>
  <si>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</si>
  <si>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</si>
  <si>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</si>
  <si>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</si>
  <si>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</si>
  <si>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</si>
  <si>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</si>
  <si>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</si>
  <si>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</si>
  <si>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</si>
  <si>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</si>
  <si>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</si>
  <si>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</si>
  <si>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</si>
  <si>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</si>
  <si>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</si>
  <si>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</si>
  <si>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</si>
  <si>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</si>
  <si>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</si>
  <si>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</si>
  <si>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</si>
  <si>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</si>
  <si>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</si>
  <si>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</si>
  <si>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</si>
  <si>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</si>
  <si>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</si>
  <si>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</si>
  <si>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</si>
  <si>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</si>
  <si>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</si>
  <si>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</si>
  <si>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</si>
  <si>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</si>
  <si>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</si>
  <si>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</si>
  <si>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</si>
  <si>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</si>
  <si>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</si>
  <si>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</si>
  <si>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</si>
  <si>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</si>
  <si>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</si>
  <si>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</si>
  <si>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</si>
  <si>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</si>
  <si>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</si>
  <si>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</si>
  <si>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</si>
  <si>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</si>
  <si>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</si>
  <si>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</si>
  <si>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</si>
  <si>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</si>
  <si>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</si>
  <si>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</si>
  <si>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</si>
  <si>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</si>
  <si>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</si>
  <si>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</si>
  <si>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</si>
  <si>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</si>
  <si>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</si>
  <si>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</si>
  <si>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</si>
  <si>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</si>
  <si>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</si>
  <si>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</si>
  <si>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</si>
  <si>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</si>
  <si>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</si>
  <si>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</si>
  <si>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</si>
  <si>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</si>
  <si>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</si>
  <si>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</si>
  <si>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</si>
  <si>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</si>
  <si>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</si>
  <si>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</si>
  <si>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</si>
  <si>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</si>
  <si>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</si>
  <si>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</si>
  <si>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</si>
  <si>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</si>
  <si>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</si>
  <si>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</si>
  <si>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</si>
  <si>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</si>
  <si>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</si>
  <si>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</si>
  <si>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</si>
  <si>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</si>
  <si>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</si>
  <si>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</si>
  <si>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</si>
  <si>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</si>
  <si>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</si>
  <si>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</si>
  <si>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</si>
  <si>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</si>
  <si>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</si>
  <si>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</si>
  <si>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</si>
  <si>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</si>
  <si>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</si>
  <si>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</si>
  <si>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</si>
  <si>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</si>
  <si>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</si>
  <si>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</si>
  <si>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</si>
  <si>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</si>
  <si>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</si>
  <si>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</si>
  <si>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</si>
  <si>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</si>
  <si>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</si>
  <si>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</si>
  <si>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</si>
  <si>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</si>
  <si>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</si>
  <si>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</si>
  <si>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</si>
  <si>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</si>
  <si>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</si>
  <si>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</si>
  <si>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</si>
  <si>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</si>
  <si>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</si>
  <si>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</si>
  <si>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</si>
  <si>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</si>
  <si>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</si>
  <si>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</si>
  <si>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</si>
  <si>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</si>
  <si>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</si>
  <si>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</si>
  <si>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</si>
  <si>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</si>
  <si>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</si>
  <si>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</si>
  <si>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</si>
  <si>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</si>
  <si>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</si>
  <si>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</si>
  <si>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</si>
  <si>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</si>
  <si>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</si>
  <si>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</si>
  <si>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</si>
  <si>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</si>
  <si>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</si>
  <si>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</si>
  <si>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</si>
  <si>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</si>
  <si>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</si>
  <si>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</si>
  <si>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</si>
  <si>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</si>
  <si>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</si>
  <si>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</si>
  <si>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</si>
  <si>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</si>
  <si>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</si>
  <si>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</si>
  <si>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</si>
  <si>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</si>
  <si>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</si>
  <si>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</si>
  <si>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</si>
  <si>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</si>
  <si>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</si>
  <si>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</si>
  <si>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</si>
  <si>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</si>
  <si>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</si>
  <si>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</si>
  <si>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</si>
  <si>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</si>
  <si>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</si>
  <si>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</si>
  <si>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</si>
  <si>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</si>
  <si>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</si>
  <si>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</si>
  <si>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</si>
  <si>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</si>
  <si>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</si>
  <si>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</si>
  <si>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</si>
  <si>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</si>
  <si>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</si>
  <si>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</si>
  <si>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</si>
  <si>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</si>
  <si>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</si>
  <si>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</si>
  <si>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</si>
  <si>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</si>
  <si>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</si>
  <si>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</si>
  <si>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</si>
  <si>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</si>
  <si>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</si>
  <si>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</si>
  <si>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</si>
  <si>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</si>
  <si>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</si>
  <si>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</si>
  <si>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</si>
  <si>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</si>
  <si>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</si>
  <si>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</si>
  <si>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</si>
  <si>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</si>
  <si>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</si>
  <si>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</si>
  <si>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</si>
  <si>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</si>
  <si>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</si>
  <si>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</si>
  <si>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</si>
  <si>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</si>
  <si>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</si>
  <si>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</si>
  <si>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</si>
  <si>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</si>
  <si>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</si>
  <si>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</si>
  <si>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</si>
  <si>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</si>
  <si>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</si>
  <si>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</si>
  <si>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</si>
  <si>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</si>
  <si>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</si>
  <si>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</si>
  <si>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</si>
  <si>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</si>
  <si>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</si>
  <si>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</si>
  <si>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</si>
  <si>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</si>
  <si>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</si>
  <si>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</si>
  <si>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</si>
  <si>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</si>
  <si>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</si>
  <si>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</si>
  <si>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</si>
  <si>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</si>
  <si>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</si>
  <si>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</si>
  <si>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</si>
  <si>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</si>
  <si>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</si>
  <si>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</si>
  <si>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</si>
  <si>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</si>
  <si>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</si>
  <si>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</si>
  <si>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</si>
  <si>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</si>
  <si>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</si>
  <si>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</si>
  <si>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</si>
  <si>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</si>
  <si>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</si>
  <si>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</si>
  <si>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</si>
  <si>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</si>
  <si>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</si>
  <si>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</si>
  <si>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</si>
  <si>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</si>
  <si>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</si>
  <si>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</si>
  <si>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</si>
  <si>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</si>
  <si>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</si>
  <si>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</si>
  <si>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</si>
  <si>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</si>
  <si>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</si>
  <si>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</si>
  <si>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</si>
  <si>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</si>
  <si>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</si>
  <si>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</si>
  <si>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</si>
  <si>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</si>
  <si>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</si>
  <si>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</si>
  <si>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</si>
  <si>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</si>
  <si>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</si>
  <si>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</si>
  <si>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</si>
  <si>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</si>
  <si>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</si>
  <si>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</si>
  <si>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</si>
  <si>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</si>
  <si>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</si>
  <si>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</si>
  <si>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</si>
  <si>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</si>
  <si>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</si>
  <si>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</si>
  <si>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</si>
  <si>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</si>
  <si>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</si>
  <si>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</si>
  <si>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</si>
  <si>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</si>
  <si>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</si>
  <si>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</si>
  <si>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</si>
  <si>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</si>
  <si>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</si>
  <si>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</si>
  <si>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</si>
  <si>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</si>
  <si>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</si>
  <si>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</si>
  <si>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</si>
  <si>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</si>
  <si>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</si>
  <si>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</si>
  <si>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</si>
  <si>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</si>
  <si>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</si>
  <si>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</si>
  <si>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</si>
  <si>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</si>
  <si>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</si>
  <si>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</si>
  <si>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</si>
  <si>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</si>
  <si>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</si>
  <si>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</si>
  <si>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</si>
  <si>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</si>
  <si>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</si>
  <si>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</si>
  <si>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</si>
  <si>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</si>
  <si>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</si>
  <si>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</si>
  <si>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</si>
  <si>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</si>
  <si>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</si>
  <si>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</si>
  <si>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</si>
  <si>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</si>
  <si>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</si>
  <si>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</si>
  <si>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</si>
  <si>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</si>
  <si>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</si>
  <si>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</si>
  <si>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</si>
  <si>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</si>
  <si>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</si>
  <si>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</si>
  <si>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</si>
  <si>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</si>
  <si>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</si>
  <si>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</si>
  <si>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</si>
  <si>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</si>
  <si>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</si>
  <si>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</si>
  <si>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</si>
  <si>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</si>
  <si>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</si>
  <si>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</si>
  <si>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</si>
  <si>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</si>
  <si>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</si>
  <si>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</si>
  <si>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</si>
  <si>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</si>
  <si>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</si>
  <si>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</si>
  <si>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</si>
  <si>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</si>
  <si>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</si>
  <si>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</si>
  <si>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</si>
  <si>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</si>
  <si>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</si>
  <si>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</si>
  <si>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</si>
  <si>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</si>
  <si>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</si>
  <si>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</si>
  <si>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</si>
  <si>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</si>
  <si>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</si>
  <si>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</si>
  <si>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</si>
  <si>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</si>
  <si>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</si>
  <si>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</si>
  <si>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</si>
  <si>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</si>
  <si>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</si>
  <si>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</si>
  <si>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</si>
  <si>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</si>
  <si>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</si>
  <si>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</si>
  <si>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</si>
  <si>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</si>
  <si>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</si>
  <si>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</si>
  <si>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</si>
  <si>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</si>
  <si>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</si>
  <si>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</si>
  <si>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</si>
  <si>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</si>
  <si>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</si>
  <si>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</si>
  <si>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</si>
  <si>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</si>
  <si>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</si>
  <si>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</si>
  <si>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</si>
  <si>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</si>
  <si>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</si>
  <si>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</si>
  <si>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</si>
  <si>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</si>
  <si>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</si>
  <si>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</si>
  <si>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</si>
  <si>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</si>
  <si>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</si>
  <si>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</si>
  <si>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</si>
  <si>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</si>
  <si>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</si>
  <si>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</si>
  <si>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</si>
  <si>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</si>
  <si>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</si>
  <si>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</si>
  <si>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</si>
  <si>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</si>
  <si>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</si>
  <si>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</si>
  <si>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</si>
  <si>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</si>
  <si>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</si>
  <si>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</si>
  <si>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</si>
  <si>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</si>
  <si>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</si>
  <si>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</si>
  <si>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</si>
  <si>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</si>
  <si>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</si>
  <si>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</si>
  <si>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</si>
  <si>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</si>
  <si>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</si>
  <si>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</si>
  <si>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</si>
  <si>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</si>
  <si>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</si>
  <si>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</si>
  <si>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</si>
  <si>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</si>
  <si>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</si>
  <si>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</si>
  <si>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</si>
  <si>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</si>
  <si>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</si>
  <si>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</si>
  <si>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</si>
  <si>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</si>
  <si>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</si>
  <si>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</si>
  <si>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</si>
  <si>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</si>
  <si>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</si>
  <si>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</si>
  <si>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</si>
  <si>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</si>
  <si>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</si>
  <si>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</si>
  <si>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</si>
  <si>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</si>
  <si>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</si>
  <si>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</si>
  <si>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</si>
  <si>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</si>
  <si>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</si>
  <si>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</si>
  <si>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</si>
  <si>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</si>
  <si>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</si>
  <si>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</si>
  <si>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</si>
  <si>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</si>
  <si>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</si>
  <si>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</si>
  <si>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</si>
  <si>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</si>
  <si>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</si>
  <si>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</si>
  <si>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</si>
  <si>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</si>
  <si>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</si>
  <si>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</si>
  <si>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</si>
  <si>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</si>
  <si>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</si>
  <si>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</si>
  <si>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</si>
  <si>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</si>
  <si>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</si>
  <si>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</si>
  <si>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</si>
  <si>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</si>
  <si>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</si>
  <si>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</si>
  <si>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</si>
  <si>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</si>
  <si>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</si>
  <si>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</si>
  <si>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</si>
  <si>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</si>
  <si>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</si>
  <si>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</si>
  <si>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</si>
  <si>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</si>
  <si>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</si>
  <si>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</si>
  <si>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</si>
  <si>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</si>
  <si>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</si>
  <si>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</si>
  <si>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</si>
  <si>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</si>
  <si>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</si>
  <si>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</si>
  <si>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</si>
  <si>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</si>
  <si>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</si>
  <si>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</si>
  <si>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</si>
  <si>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</si>
  <si>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</si>
  <si>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</si>
  <si>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</si>
  <si>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</si>
  <si>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</si>
  <si>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</si>
  <si>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</si>
  <si>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</si>
  <si>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</si>
  <si>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</si>
  <si>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</si>
  <si>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</si>
  <si>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</si>
  <si>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</si>
  <si>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</si>
  <si>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</si>
  <si>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</si>
  <si>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</si>
  <si>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</si>
  <si>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</si>
  <si>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</si>
  <si>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</si>
  <si>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</si>
  <si>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</si>
  <si>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</si>
  <si>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</si>
  <si>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</si>
  <si>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</si>
  <si>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</si>
  <si>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</si>
  <si>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</si>
  <si>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</si>
  <si>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</si>
  <si>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</si>
  <si>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</si>
  <si>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</si>
  <si>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</si>
  <si>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</si>
  <si>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</si>
  <si>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</si>
  <si>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</si>
  <si>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</si>
  <si>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</si>
  <si>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</si>
  <si>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</si>
  <si>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</si>
  <si>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</si>
  <si>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</si>
  <si>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</si>
  <si>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</si>
  <si>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</si>
  <si>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</si>
  <si>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</si>
  <si>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</si>
  <si>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</si>
  <si>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</si>
  <si>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</si>
  <si>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</si>
  <si>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</si>
  <si>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</si>
  <si>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</si>
  <si>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</si>
  <si>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</si>
  <si>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</si>
  <si>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</si>
  <si>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</si>
  <si>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</si>
  <si>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</si>
  <si>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</si>
  <si>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</si>
  <si>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</si>
  <si>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</si>
  <si>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</si>
  <si>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</si>
  <si>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</si>
  <si>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</si>
  <si>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</si>
  <si>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</si>
  <si>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</si>
  <si>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</si>
  <si>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</si>
  <si>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</si>
  <si>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</si>
  <si>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</si>
  <si>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</si>
  <si>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</si>
  <si>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</si>
  <si>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</si>
  <si>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</si>
  <si>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</si>
  <si>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</si>
  <si>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</si>
  <si>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</si>
  <si>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</si>
  <si>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</si>
  <si>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</si>
  <si>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</si>
  <si>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</si>
  <si>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</si>
  <si>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</si>
  <si>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</si>
  <si>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</si>
  <si>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</si>
  <si>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</si>
  <si>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</si>
  <si>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</si>
  <si>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</si>
  <si>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</si>
  <si>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</si>
  <si>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</si>
  <si>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</si>
  <si>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</si>
  <si>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</si>
  <si>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</si>
  <si>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</si>
  <si>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</si>
  <si>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</si>
  <si>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</si>
  <si>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</si>
  <si>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</si>
  <si>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</si>
  <si>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</si>
  <si>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</si>
  <si>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</si>
  <si>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</si>
  <si>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</si>
  <si>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</si>
  <si>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</si>
  <si>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</si>
  <si>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</si>
  <si>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</si>
  <si>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</si>
  <si>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</si>
  <si>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</si>
  <si>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</si>
  <si>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</si>
  <si>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</si>
  <si>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</si>
  <si>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</si>
  <si>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</si>
  <si>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</si>
  <si>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</si>
  <si>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</si>
  <si>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</si>
  <si>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</si>
  <si>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</si>
  <si>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</si>
  <si>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</si>
  <si>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</si>
  <si>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</si>
  <si>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</si>
  <si>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</si>
  <si>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</si>
  <si>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</si>
  <si>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</si>
  <si>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</si>
  <si>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</si>
  <si>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</si>
  <si>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</si>
  <si>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</si>
  <si>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</si>
  <si>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</si>
  <si>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</si>
  <si>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</si>
  <si>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</si>
  <si>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</si>
  <si>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</si>
  <si>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</si>
  <si>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</si>
  <si>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</si>
  <si>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</si>
  <si>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</si>
  <si>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</si>
  <si>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</si>
  <si>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</si>
  <si>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</si>
  <si>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</si>
  <si>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</si>
  <si>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</si>
  <si>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</si>
  <si>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</si>
  <si>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</si>
  <si>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</si>
  <si>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</si>
  <si>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</si>
  <si>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</si>
  <si>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</si>
  <si>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</si>
  <si>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</si>
  <si>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</si>
  <si>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</si>
  <si>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</si>
  <si>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</si>
  <si>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</si>
  <si>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</si>
  <si>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</si>
  <si>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</si>
  <si>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</si>
  <si>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</si>
  <si>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</si>
  <si>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</si>
  <si>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</si>
  <si>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</si>
  <si>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</si>
  <si>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</si>
  <si>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</si>
  <si>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</si>
  <si>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</si>
  <si>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</si>
  <si>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</si>
  <si>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</si>
  <si>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</si>
  <si>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</si>
  <si>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</si>
  <si>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</si>
  <si>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</si>
  <si>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</si>
  <si>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</si>
  <si>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</si>
  <si>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</si>
  <si>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</si>
  <si>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</si>
  <si>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</si>
  <si>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</si>
  <si>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</si>
  <si>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</si>
  <si>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</si>
  <si>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</si>
  <si>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</si>
  <si>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</si>
  <si>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</si>
  <si>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</si>
  <si>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</si>
  <si>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</si>
  <si>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</si>
  <si>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</si>
  <si>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</si>
  <si>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</si>
  <si>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</si>
  <si>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</si>
  <si>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</si>
  <si>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</si>
  <si>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</si>
  <si>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</si>
  <si>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</si>
  <si>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</si>
  <si>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</si>
  <si>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</si>
  <si>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</si>
  <si>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</si>
  <si>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</si>
  <si>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</si>
  <si>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</si>
  <si>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</si>
  <si>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</si>
  <si>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</si>
  <si>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</si>
  <si>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</si>
  <si>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</si>
  <si>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</si>
  <si>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</si>
  <si>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</si>
  <si>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</si>
  <si>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</si>
  <si>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</si>
  <si>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</si>
  <si>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</si>
  <si>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</si>
  <si>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</si>
  <si>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</si>
  <si>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</si>
  <si>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</si>
  <si>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</si>
  <si>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</si>
  <si>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</si>
  <si>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</si>
  <si>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</si>
  <si>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</si>
  <si>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</si>
  <si>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</si>
  <si>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</si>
  <si>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</si>
  <si>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</si>
  <si>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</si>
  <si>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</si>
  <si>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</si>
  <si>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</si>
  <si>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</si>
  <si>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</si>
  <si>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</si>
  <si>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</si>
  <si>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</si>
  <si>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</si>
  <si>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</si>
  <si>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</si>
  <si>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</si>
  <si>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</si>
  <si>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</si>
  <si>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</si>
  <si>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</si>
  <si>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</si>
  <si>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</si>
  <si>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</si>
  <si>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</si>
  <si>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</si>
  <si>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</si>
  <si>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</si>
  <si>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</si>
  <si>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</si>
  <si>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</si>
  <si>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</si>
  <si>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</si>
  <si>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</si>
  <si>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</si>
  <si>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</si>
  <si>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</si>
  <si>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</si>
  <si>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</si>
  <si>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</si>
  <si>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</si>
  <si>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</si>
  <si>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</si>
  <si>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</si>
  <si>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</si>
  <si>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</si>
  <si>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</si>
  <si>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</si>
  <si>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</si>
  <si>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</si>
  <si>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</si>
  <si>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</si>
  <si>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</si>
  <si>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</si>
  <si>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</si>
  <si>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</si>
  <si>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</si>
  <si>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</si>
  <si>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</si>
  <si>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</si>
  <si>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</si>
  <si>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</si>
  <si>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</si>
  <si>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</si>
  <si>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</si>
  <si>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</si>
  <si>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</si>
  <si>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</si>
  <si>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</si>
  <si>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</si>
  <si>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</si>
  <si>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</si>
  <si>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</si>
  <si>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</si>
  <si>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</si>
  <si>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</si>
  <si>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</si>
  <si>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</si>
  <si>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</si>
  <si>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</si>
  <si>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</si>
  <si>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</si>
  <si>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</si>
  <si>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</si>
  <si>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</si>
  <si>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</si>
  <si>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</si>
  <si>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</si>
  <si>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</si>
  <si>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</si>
  <si>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</si>
  <si>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</si>
  <si>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</si>
  <si>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</si>
  <si>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</si>
  <si>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</si>
  <si>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</si>
  <si>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</si>
  <si>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</si>
  <si>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</si>
  <si>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</si>
  <si>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</si>
  <si>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</si>
  <si>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</si>
  <si>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</si>
  <si>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</si>
  <si>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</si>
  <si>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</si>
  <si>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</si>
  <si>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</si>
  <si>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</si>
  <si>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</si>
  <si>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</si>
  <si>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</si>
  <si>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</si>
  <si>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</si>
  <si>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</si>
  <si>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</si>
  <si>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</si>
  <si>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</si>
  <si>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</si>
  <si>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</si>
  <si>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</si>
  <si>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</si>
  <si>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</si>
  <si>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</si>
  <si>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</si>
  <si>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</si>
  <si>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</si>
  <si>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</si>
  <si>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</si>
  <si>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</si>
  <si>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</si>
  <si>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</si>
  <si>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</si>
  <si>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</si>
  <si>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</si>
  <si>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</si>
  <si>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</si>
  <si>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</si>
  <si>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</si>
  <si>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</si>
  <si>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</si>
  <si>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</si>
  <si>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</si>
  <si>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</si>
  <si>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</si>
  <si>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</si>
  <si>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</si>
  <si>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</si>
  <si>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</si>
  <si>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</si>
  <si>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</si>
  <si>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</si>
  <si>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</si>
  <si>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</si>
  <si>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</si>
  <si>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</si>
  <si>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</si>
  <si>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</si>
  <si>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</si>
  <si>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</si>
  <si>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</si>
  <si>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</si>
  <si>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</si>
  <si>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</si>
  <si>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</si>
  <si>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</si>
  <si>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</si>
  <si>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</si>
  <si>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</si>
  <si>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</si>
  <si>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</si>
  <si>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</si>
  <si>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</si>
  <si>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</si>
  <si>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</si>
  <si>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</si>
  <si>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</si>
  <si>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</si>
  <si>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</si>
  <si>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</si>
  <si>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</si>
  <si>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</si>
  <si>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</si>
  <si>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</si>
  <si>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</si>
  <si>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</si>
  <si>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</si>
  <si>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</si>
  <si>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</si>
  <si>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</si>
  <si>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</si>
  <si>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</si>
  <si>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</si>
  <si>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</si>
  <si>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</si>
  <si>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</si>
  <si>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</si>
  <si>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</si>
  <si>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</si>
  <si>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</si>
  <si>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</si>
  <si>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</si>
  <si>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</si>
  <si>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</si>
  <si>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</si>
  <si>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</si>
  <si>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</si>
  <si>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</si>
  <si>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</si>
  <si>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</si>
  <si>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</si>
  <si>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</si>
  <si>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</si>
  <si>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</si>
  <si>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</si>
  <si>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</si>
  <si>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</si>
  <si>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</si>
  <si>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</si>
  <si>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</si>
  <si>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</si>
  <si>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</si>
  <si>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</si>
  <si>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</si>
  <si>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</si>
  <si>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</si>
  <si>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</si>
  <si>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</si>
  <si>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</si>
  <si>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</si>
  <si>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</si>
  <si>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</si>
  <si>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</si>
  <si>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</si>
  <si>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</si>
  <si>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</si>
  <si>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</si>
  <si>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</si>
  <si>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</si>
  <si>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</si>
  <si>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</si>
  <si>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</si>
  <si>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</si>
  <si>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</si>
  <si>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</si>
  <si>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</si>
  <si>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</si>
  <si>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</si>
  <si>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</si>
  <si>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</si>
  <si>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</si>
  <si>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</si>
  <si>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</si>
  <si>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</si>
  <si>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</si>
  <si>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</si>
  <si>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</si>
  <si>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</si>
  <si>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</si>
  <si>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</si>
  <si>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</si>
  <si>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</si>
  <si>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</si>
  <si>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</si>
  <si>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</si>
  <si>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</si>
  <si>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</si>
  <si>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</si>
  <si>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</si>
  <si>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</si>
  <si>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</si>
  <si>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</si>
  <si>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</si>
  <si>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</si>
  <si>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</si>
  <si>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</si>
  <si>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</si>
  <si>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</si>
  <si>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</si>
  <si>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</si>
  <si>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</si>
  <si>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</si>
  <si>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</si>
  <si>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</si>
  <si>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</si>
  <si>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</si>
  <si>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</si>
  <si>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</si>
  <si>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</si>
  <si>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</si>
  <si>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</si>
  <si>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</si>
  <si>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</si>
  <si>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</si>
  <si>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</si>
  <si>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</si>
  <si>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</si>
  <si>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</si>
  <si>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</si>
  <si>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</si>
  <si>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</si>
  <si>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</si>
  <si>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</si>
  <si>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</si>
  <si>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</si>
  <si>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</si>
  <si>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</si>
  <si>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</si>
  <si>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</si>
  <si>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</si>
  <si>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</si>
  <si>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</si>
  <si>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</si>
  <si>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</si>
  <si>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</si>
  <si>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</si>
  <si>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</si>
  <si>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</si>
  <si>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</si>
  <si>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</si>
  <si>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</si>
  <si>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</si>
  <si>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</si>
  <si>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</si>
  <si>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</si>
  <si>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</si>
  <si>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</si>
  <si>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</si>
  <si>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</si>
  <si>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</si>
  <si>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</si>
  <si>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</si>
  <si>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</si>
  <si>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</si>
  <si>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</si>
  <si>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</si>
  <si>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</si>
  <si>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</si>
  <si>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</si>
  <si>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</si>
  <si>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</si>
  <si>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</si>
  <si>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</si>
  <si>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</si>
  <si>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</si>
  <si>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PCM-20251113-00002045</t>
  </si>
  <si>
    <t>Critical</t>
  </si>
  <si>
    <t xml:space="preserve">team on way need 60 min </t>
  </si>
  <si>
    <t>PCM-20251113-00002068</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</si>
  <si>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</si>
  <si>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</si>
  <si>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</si>
  <si>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</si>
  <si>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</si>
  <si>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</si>
  <si>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</si>
  <si>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</si>
  <si>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</si>
  <si>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</si>
  <si>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</si>
  <si>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</si>
  <si>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</si>
  <si>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</si>
  <si>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</si>
  <si>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</si>
  <si>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</si>
  <si>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</si>
  <si>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</si>
  <si>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</si>
  <si>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</si>
  <si>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</si>
  <si>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</si>
  <si>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</si>
  <si>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</si>
  <si>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</si>
  <si>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</si>
  <si>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</si>
  <si>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</si>
  <si>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</si>
  <si>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</si>
  <si>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</si>
  <si>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</si>
  <si>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</si>
  <si>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</si>
  <si>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</si>
  <si>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</si>
  <si>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</si>
  <si>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</si>
  <si>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</si>
  <si>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</si>
  <si>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</si>
  <si>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</si>
  <si>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</si>
  <si>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</si>
  <si>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</si>
  <si>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</si>
  <si>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</si>
  <si>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</si>
  <si>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</si>
  <si>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</si>
  <si>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</si>
  <si>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</si>
  <si>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</si>
  <si>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</si>
  <si>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</si>
  <si>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</si>
  <si>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</si>
  <si>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</si>
  <si>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</si>
  <si>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</si>
  <si>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</si>
  <si>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</si>
  <si>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</si>
  <si>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</si>
  <si>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</si>
  <si>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</si>
  <si>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</si>
  <si>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</si>
  <si>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</si>
  <si>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</si>
  <si>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</si>
  <si>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</si>
  <si>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</si>
  <si>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</si>
  <si>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</si>
  <si>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</si>
  <si>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</si>
  <si>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</si>
  <si>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</si>
  <si>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</si>
  <si>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</si>
  <si>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</si>
  <si>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</si>
  <si>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</si>
  <si>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</si>
  <si>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PCM-20251113-00002016</t>
  </si>
  <si>
    <t xml:space="preserve"> 5 mins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</si>
  <si>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</si>
  <si>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</si>
  <si>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</si>
  <si>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</si>
  <si>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</si>
  <si>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</si>
  <si>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</si>
  <si>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</si>
  <si>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</si>
  <si>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</si>
  <si>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PCM-20251113-00001945</t>
  </si>
  <si>
    <t xml:space="preserve">EM team at site </t>
  </si>
  <si>
    <t>PCM-20251113-00001857</t>
  </si>
  <si>
    <t>Minor</t>
  </si>
  <si>
    <t>setor down at 4G due to RM issue  5 mins team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</si>
</sst>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tabSelected="1"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312.04526423611242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7</v>
      </c>
      <c r="D3" s="109" t="s">
        <v>19828</v>
      </c>
      <c r="E3" s="110" t="s">
        <v>39024</v>
      </c>
      <c r="F3" s="111">
        <v>45974.976215277777</v>
      </c>
      <c r="G3" s="112">
        <f t="shared" ref="G3:G13" ca="1" si="0">IFERROR(NOW()-F3,"")</f>
        <v>1.7474884261901025E-2</v>
      </c>
      <c r="H3" s="111">
        <v>45974.971030092594</v>
      </c>
      <c r="I3" s="109" t="str">
        <f>IFERROR(VLOOKUP(D3,DB!A:F,6,0),"")</f>
        <v>SCECO</v>
      </c>
      <c r="J3" s="109" t="str">
        <f>IFERROR(VLOOKUP(D3,DB!A:G,7,0),"")</f>
        <v>No BB Design+Vandalized</v>
      </c>
      <c r="K3" s="113" t="s">
        <v>39025</v>
      </c>
      <c r="L3" s="114" t="str">
        <f>IFERROR(VLOOKUP(D3,DB!A:I,9,0),"")</f>
        <v>Latis</v>
      </c>
    </row>
    <row r="4" spans="1:15" ht="15" customHeight="1">
      <c r="A4" s="108" t="s">
        <v>39026</v>
      </c>
      <c r="B4" s="109" t="str">
        <f>IFERROR(VLOOKUP(D4,DB!A:K,11,0),"")</f>
        <v>R1</v>
      </c>
      <c r="C4" s="109">
        <v>3</v>
      </c>
      <c r="D4" s="109" t="s">
        <v>9051</v>
      </c>
      <c r="E4" s="110" t="s">
        <v>39021</v>
      </c>
      <c r="F4" s="111">
        <v>45974.987858796296</v>
      </c>
      <c r="G4" s="112">
        <f t="shared" ca="1" si="0"/>
        <v>5.8313657427788712E-3</v>
      </c>
      <c r="H4" s="111">
        <v>45974.982465277775</v>
      </c>
      <c r="I4" s="109" t="str">
        <f>IFERROR(VLOOKUP(D4,DB!A:F,6,0),"")</f>
        <v>SCECO</v>
      </c>
      <c r="J4" s="109" t="str">
        <f>IFERROR(VLOOKUP(D4,DB!A:G,7,0),"")</f>
        <v>Vandalized</v>
      </c>
      <c r="K4" s="113" t="s">
        <v>39027</v>
      </c>
      <c r="L4" s="114" t="str">
        <f>IFERROR(VLOOKUP(D4,DB!A:I,9,0),"")</f>
        <v>Latis</v>
      </c>
    </row>
    <row r="5" spans="1:15" ht="15" customHeight="1">
      <c r="A5" s="108"/>
      <c r="B5" s="109" t="str">
        <f>IFERROR(VLOOKUP(D5,DB!A:K,11,0),"")</f>
        <v/>
      </c>
      <c r="C5" s="109"/>
      <c r="D5" s="109"/>
      <c r="E5" s="110"/>
      <c r="F5" s="111"/>
      <c r="G5" s="112">
        <f t="shared" ca="1" si="0"/>
        <v>45974.993690162039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45974.993690162039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45974.993690162039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45974.993690162039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45974.993690162039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45974.993690162039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45974.993690162039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45974.993690162039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45974.993690162039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ref="G14:G45" ca="1" si="1">IFERROR(NOW()-F14,"")</f>
        <v>45974.993690162039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45974.993690162039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45974.993690162039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45974.993690162039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45974.993690162039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45974.993690162039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45974.993690162039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45974.993690162039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45974.993690162039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45974.993690162039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45974.993690162039</v>
      </c>
      <c r="H24" s="111"/>
      <c r="I24" s="109" t="str">
        <f>IFERROR(VLOOKUP(D24,DB!A:F,6,0),"")</f>
        <v/>
      </c>
      <c r="J24" s="109" t="str">
        <f>IFERROR(VLOOKUP(D24,DB!A:G,7,0),"")</f>
        <v/>
      </c>
      <c r="K24" s="113"/>
      <c r="L24" s="114" t="str">
        <f>IFERROR(VLOOKUP(D24,DB!A:I,9,0),"")</f>
        <v/>
      </c>
    </row>
    <row r="25" spans="1:12" ht="15" customHeight="1">
      <c r="A25" s="117"/>
      <c r="B25" s="118" t="str">
        <f>IFERROR(VLOOKUP(D25,DB!A:K,11,0),"")</f>
        <v/>
      </c>
      <c r="C25" s="118"/>
      <c r="D25" s="118"/>
      <c r="E25" s="119"/>
      <c r="F25" s="120"/>
      <c r="G25" s="121">
        <f t="shared" ca="1" si="1"/>
        <v>45974.993690162039</v>
      </c>
      <c r="H25" s="120"/>
      <c r="I25" s="118" t="str">
        <f>IFERROR(VLOOKUP(D25,DB!A:F,6,0),"")</f>
        <v/>
      </c>
      <c r="J25" s="118" t="str">
        <f>IFERROR(VLOOKUP(D25,DB!A:G,7,0),"")</f>
        <v/>
      </c>
      <c r="K25" s="122"/>
      <c r="L25" s="123" t="str">
        <f>IFERROR(VLOOKUP(D25,DB!A:I,9,0),"")</f>
        <v/>
      </c>
    </row>
    <row r="26" spans="1:12" ht="15" customHeight="1">
      <c r="A26" s="150"/>
      <c r="B26" s="151" t="str">
        <f>IFERROR(VLOOKUP(D26,DB!A:K,11,0),"")</f>
        <v/>
      </c>
      <c r="C26" s="151"/>
      <c r="D26" s="151"/>
      <c r="E26" s="152"/>
      <c r="F26" s="149"/>
      <c r="G26" s="153">
        <f ca="1">IFERROR(NOW()-F26,"")</f>
        <v>45974.993690162039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45974.993690162039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45974.993690162039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45974.993690162039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45974.993690162039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45974.993690162039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45974.993690162039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45974.993690162039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45974.993690162039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45974.993690162039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45974.993690162039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45974.993690162039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45974.993690162039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45974.993690162039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45974.993690162039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45974.993690162039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45974.993690162039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45974.993690162039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45974.993690162039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45974.993690162039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45974.993690162039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45974.993690162039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45974.993690162039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45974.993690162039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45974.993690162039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45974.993690162039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45974.993690162039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45974.993690162039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45974.993690162039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45974.993690162039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45974.993690162039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45974.993690162039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45974.993690162039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45974.993690162039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45974.993690162039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45974.993690162039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45974.993690162039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45974.993690162039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45974.993690162039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45974.993690162039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45974.993690162039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45974.993690162039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45974.993690162039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45974.993690162039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45974.993690162039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45974.993690162039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45974.993690162039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45974.993690162039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45974.993690162039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45974.993690162039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45974.993690162039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45974.993690162039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45974.993690162039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45974.993690162039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45974.993690162039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45974.993690162039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45974.993690162039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45974.993690162039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45974.993690162039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45974.993690162039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45974.993690162039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45974.993690162039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45974.993690162039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45974.993690162039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45974.993690162039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45974.993690162039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45974.993690162039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45974.993690162039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45974.993690162039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45974.993690162039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45974.993690162039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45974.993690162039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45974.993690162039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45974.993690162039</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45974.993690162039</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45974.993690162039</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45974.993690162039</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45974.993690162039</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45974.993690162039</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45974.993690162039</v>
      </c>
      <c r="H105" s="149"/>
      <c r="I105" s="151" t="str">
        <f>IFERROR(VLOOKUP(D105,DB!A:F,6,0),"")</f>
        <v/>
      </c>
      <c r="J105" s="151" t="str">
        <f>IFERROR(VLOOKUP(D105,DB!A:G,7,0),"")</f>
        <v/>
      </c>
      <c r="K105" s="154"/>
      <c r="L105" s="155" t="str">
        <f>IFERROR(VLOOKUP(D105,DB!A:I,9,0),"")</f>
        <v/>
      </c>
    </row>
  </sheetData>
  <customSheetViews>
    <customSheetView guid="{F6042A99-DD27-4453-835D-0834D95730CC}" filter="1" showAutoFilter="1">
      <pageMargins left="0" right="0" top="0" bottom="0" header="0" footer="0"/>
      <autoFilter ref="B1:M1" xr:uid="{9C4EC665-2DEA-4DB6-904F-326790ACFA2F}"/>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149.99385219907708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22777</v>
      </c>
      <c r="E4" s="103" t="s">
        <v>39021</v>
      </c>
      <c r="F4" s="104">
        <v>45974.60628472222</v>
      </c>
      <c r="G4" s="105">
        <f t="shared" ref="G4" ca="1" si="1">IFERROR(NOW()-F4,"-")</f>
        <v>0.38740543981839437</v>
      </c>
      <c r="H4" s="104">
        <v>45974.597256944442</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45974.993690162039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45974.993690162039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45974.993690162039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45974.993690162039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45974.993690162039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45974.993690162039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45974.993690162039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45974.993690162039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45974.993690162039</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45974.993690162039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45974.993690162039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45974.993690162039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45974.993690162039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45974.993690162039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45974.993690162039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45974.993690162039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45974.993690162039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45974.993690162039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45974.993690162039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45974.993690162039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45974.993690162039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45974.993690162039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45974.993690162039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45974.993690162039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45974.993690162039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45974.993690162039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45974.993690162039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45974.993690162039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45974.993690162039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45974.993690162039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45974.993690162039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45974.993690162039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45974.993690162039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45974.993690162039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45974.993690162039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45974.993690162039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45974.993690162039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45974.993690162039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45974.993690162039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45974.993690162039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45974.993690162039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45974.993690162039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45974.993690162039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45974.993690162039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45974.993690162039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45974.993690162039</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45974.993690162039</v>
      </c>
      <c r="H2" s="22"/>
      <c r="I2" s="19" t="str">
        <f>IFERROR(VLOOKUP(D2,DB!A:F,6,0),"")</f>
        <v/>
      </c>
      <c r="J2" s="18" t="str">
        <f>IFERROR(VLOOKUP(D2,DB!A:G,7,0),"")</f>
        <v/>
      </c>
      <c r="K2" s="45"/>
      <c r="L2" s="23" t="str">
        <f>IFERROR(VLOOKUP(D2,DB!A:I,9,0),"")</f>
        <v/>
      </c>
    </row>
    <row r="3" spans="1:13" ht="15" customHeight="1">
      <c r="A3" s="19"/>
      <c r="B3" s="61" t="str">
        <f>IFERROR(VLOOKUP(D3,DB!A:K,11,0),"")</f>
        <v/>
      </c>
      <c r="C3" s="18"/>
      <c r="D3" s="158"/>
      <c r="E3" s="18"/>
      <c r="F3" s="20"/>
      <c r="G3" s="21">
        <f t="shared" ref="G3:G66" ca="1" si="1">IFERROR(NOW()-F3,"-")</f>
        <v>45974.993690162039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45974.993690162039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45974.993690162039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45974.993690162039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45974.993690162039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45974.993690162039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45974.993690162039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45974.993690162039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45974.993690162039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45974.993690162039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45974.993690162039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45974.993690162039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45974.993690162039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45974.993690162039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45974.993690162039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45974.993690162039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45974.993690162039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45974.993690162039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45974.993690162039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45974.993690162039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45974.993690162039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45974.993690162039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45974.993690162039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45974.993690162039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45974.993690162039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45974.993690162039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45974.993690162039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45974.993690162039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45974.993690162039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45974.993690162039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45974.993690162039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45974.993690162039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45974.993690162039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45974.993690162039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45974.993690162039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45974.993690162039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45974.993690162039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45974.993690162039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45974.993690162039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45974.993690162039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45974.993690162039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45974.993690162039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45974.993690162039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45974.993690162039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45974.993690162039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45974.993690162039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45974.993690162039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45974.993690162039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45974.993690162039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45974.993690162039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45974.993690162039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45974.993690162039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45974.993690162039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45974.993690162039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45974.993690162039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45974.993690162039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45974.993690162039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45974.993690162039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45974.993690162039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45974.993690162039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45974.993690162039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45974.993690162039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45974.993690162039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45974.993690162039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45974.993690162039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45974.993690162039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45974.993690162039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45974.993690162039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45974.993690162039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45974.993690162039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45974.993690162039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45974.993690162039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45974.993690162039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45974.993690162039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45974.993690162039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45974.993690162039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45974.993690162039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45974.993690162039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45974.993690162039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45974.993690162039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45974.993690162039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45974.993690162039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45974.993690162039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45974.993690162039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45974.993690162039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45974.993690162039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45974.993690162039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45974.993690162039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45974.993690162039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45974.993690162039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45974.993690162039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45974.993690162039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45974.993690162039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45974.993690162039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45974.993690162039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45974.993690162039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45974.993690162039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45974.993690162039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45974.993690162039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45974.993690162039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45974.993690162039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45974.993690162039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45974.993690162039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45974.993690162039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45974.993690162039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45974.993690162039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45974.993690162039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45974.993690162039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45974.993690162039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45974.993690162039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45974.993690162039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45974.993690162039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45974.993690162039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45974.993690162039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45974.993690162039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45974.993690162039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45974.993690162039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45974.993690162039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45974.993690162039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45974.993690162039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45974.993690162039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45974.993690162039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45974.993690162039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45974.993690162039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45974.993690162039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45974.993690162039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45974.993690162039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45974.993690162039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45974.993690162039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45974.993690162039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45974.993690162039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45974.993690162039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45974.993690162039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45974.993690162039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45974.993690162039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45974.993690162039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45974.993690162039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45974.993690162039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45974.993690162039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45974.993690162039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45974.993690162039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45974.993690162039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45974.993690162039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45974.993690162039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45974.993690162039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45974.993690162039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45974.993690162039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45974.993690162039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45974.993690162039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45974.993690162039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45974.993690162039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45974.993690162039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45974.993690162039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45974.993690162039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45974.993690162039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45974.993690162039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45974.993690162039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45974.993690162039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45974.993690162039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45974.993690162039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45974.993690162039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45974.993690162039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45974.993690162039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45974.993690162039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45974.993690162039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45974.993690162039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45974.993690162039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45974.993690162039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45974.993690162039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45974.993690162039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45974.993690162039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45974.993690162039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45974.993690162039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45974.993690162039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45974.993690162039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45974.993690162039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45974.993690162039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45974.993690162039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45974.993690162039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45974.993690162039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45974.993690162039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45974.993690162039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45974.993690162039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45974.993690162039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45974.993690162039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45974.993690162039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45974.993690162039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45974.993690162039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45974.993690162039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45974.993690162039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45974.993690162039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45974.993690162039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45974.993690162039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45974.993690162039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45974.993690162039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45974.993690162039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45974.993690162039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45974.993690162039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45974.993690162039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45974.993690162039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45974.993690162039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45974.993690162039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45974.993690162039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45974.993690162039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45974.993690162039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45974.993690162039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45974.993690162039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45974.993690162039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45974.993690162039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45974.993690162039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45974.993690162039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45974.993690162039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45974.993690162039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45974.993690162039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45974.993690162039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45974.993690162039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45974.993690162039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45974.993690162039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45974.993690162039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45974.993690162039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45974.993690162039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45974.993690162039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45974.993690162039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45974.993690162039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45974.993690162039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45974.993690162039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45974.993690162039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45974.993690162039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45974.993690162039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45974.993690162039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45974.993690162039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45974.993690162039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45974.993690162039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45974.993690162039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45974.993690162039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45974.993690162039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45974.993690162039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45974.993690162039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45974.993690162039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45974.993690162039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45974.993690162039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45974.993690162039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45974.993690162039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45974.993690162039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45974.993690162039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45974.993690162039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45974.993690162039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45974.993690162039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45974.993690162039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45974.993690162039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45974.993690162039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45974.993690162039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45974.993690162039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45974.993690162039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45974.993690162039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45974.993690162039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45974.993690162039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45974.993690162039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45974.993690162039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45974.993690162039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45974.993690162039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45974.993690162039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45974.993690162039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45974.993690162039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45974.993690162039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45974.993690162039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45974.993690162039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45974.993690162039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45974.993690162039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45974.993690162039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45974.993690162039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45974.993690162039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45974.993690162039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45974.993690162039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45974.993690162039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45974.993690162039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45974.993690162039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45974.993690162039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45974.993690162039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45974.993690162039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45974.993690162039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45974.993690162039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45974.993690162039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45974.993690162039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45974.993690162039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45974.993690162039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45974.993690162039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45974.993690162039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45974.993690162039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45974.993690162039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45974.993690162039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45974.993690162039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45974.993690162039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45974.993690162039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45974.993690162039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45974.993690162039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45974.993690162039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45974.993690162039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45974.993690162039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45974.993690162039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45974.993690162039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45974.993690162039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45974.993690162039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45974.993690162039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45974.993690162039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45974.993690162039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45974.993690162039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45974.993690162039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45974.993690162039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45974.993690162039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45974.993690162039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45974.993690162039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45974.993690162039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45974.993690162039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45974.993690162039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45974.993690162039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45974.993690162039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45974.993690162039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45974.993690162039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45974.993690162039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45974.993690162039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45974.993690162039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45974.993690162039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45974.993690162039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45974.993690162039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45974.993690162039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45974.993690162039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45974.993690162039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45974.993690162039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45974.993690162039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45974.993690162039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45974.993690162039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45974.993690162039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45974.993690162039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45974.993690162039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45974.993690162039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45974.993690162039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45974.993690162039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45974.993690162039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45974.993690162039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45974.993690162039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45974.993690162039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45974.993690162039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45974.993690162039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45974.993690162039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45974.993690162039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45974.993690162039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45974.993690162039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45974.993690162039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45974.993690162039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45974.993690162039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45974.993690162039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45974.993690162039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45974.993690162039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45974.993690162039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45974.993690162039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45974.993690162039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45974.993690162039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45974.993690162039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45974.993690162039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45974.993690162039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45974.993690162039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45974.993690162039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45974.993690162039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45974.993690162039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45974.993690162039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45974.993690162039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45974.993690162039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45974.993690162039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45974.993690162039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45974.993690162039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45974.993690162039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45974.993690162039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45974.993690162039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45974.993690162039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45974.993690162039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45974.993690162039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45974.993690162039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45974.993690162039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45974.993690162039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45974.993690162039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45974.993690162039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45974.993690162039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45974.993690162039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45974.993690162039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45974.993690162039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45974.993690162039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45974.993690162039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45974.993690162039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45974.993690162039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45974.993690162039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45974.993690162039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45974.993690162039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45974.993690162039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45974.993690162039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45974.993690162039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45974.993690162039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45974.993690162039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45974.993690162039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45974.993690162039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45974.993690162039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45974.993690162039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45974.993690162039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45974.993690162039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45974.993690162039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45974.993690162039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45974.993690162039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45974.993690162039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45974.993690162039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45974.993690162039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45974.993690162039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45974.993690162039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45974.993690162039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45974.993690162039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45974.993690162039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45974.993690162039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45974.993690162039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45974.993690162039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45974.993690162039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45974.993690162039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45974.993690162039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45974.993690162039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45974.993690162039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45974.993690162039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45974.993690162039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45974.993690162039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45974.993690162039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45974.993690162039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45974.993690162039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45974.993690162039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45974.993690162039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45974.993690162039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45974.993690162039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45974.993690162039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45974.993690162039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45974.993690162039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45974.993690162039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45974.993690162039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45974.993690162039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45974.993690162039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45974.993690162039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45974.993690162039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45974.993690162039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45974.993690162039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45974.993690162039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45974.993690162039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45974.993690162039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45974.993690162039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45974.993690162039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45974.993690162039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45974.993690162039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45974.993690162039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45974.993690162039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45974.993690162039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45974.993690162039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45974.993690162039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45974.993690162039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45974.993690162039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45974.993690162039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45974.993690162039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45974.993690162039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45974.993690162039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45974.993690162039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45974.993690162039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45974.993690162039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45974.993690162039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45974.993690162039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45974.993690162039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45974.993690162039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45974.993690162039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45974.993690162039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45974.993690162039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45974.993690162039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45974.993690162039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45974.993690162039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45974.993690162039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45974.993690162039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45974.993690162039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45974.993690162039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45974.993690162039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45974.993690162039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45974.993690162039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45974.993690162039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45974.993690162039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45974.993690162039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45974.993690162039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45974.993690162039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45974.993690162039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45974.993690162039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45974.993690162039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45974.993690162039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45974.993690162039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45974.993690162039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45974.993690162039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45974.993690162039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45974.993690162039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45974.993690162039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45974.993690162039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45974.993690162039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45974.993690162039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45974.993690162039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45974.993690162039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45974.993690162039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45974.993690162039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45974.993690162039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45974.993690162039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45974.993690162039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45974.993690162039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45974.993690162039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45974.993690162039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45974.993690162039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45974.993690162039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45974.993690162039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45974.993690162039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45974.993690162039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45974.993690162039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45974.993690162039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45974.993690162039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45974.993690162039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45974.993690162039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45974.993690162039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45974.993690162039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45974.993690162039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45974.993690162039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45974.993690162039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45974.993690162039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45974.993690162039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45974.993690162039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45974.993690162039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45974.993690162039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45974.993690162039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45974.993690162039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45974.993690162039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45974.993690162039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45974.993690162039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45974.993690162039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45974.993690162039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45974.993690162039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45974.993690162039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45974.993690162039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45974.993690162039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45974.993690162039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45974.993690162039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45974.993690162039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45974.993690162039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45974.993690162039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45974.993690162039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45974.993690162039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45974.993690162039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45974.993690162039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45974.993690162039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45974.993690162039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45974.993690162039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45974.993690162039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45974.993690162039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45974.993690162039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45974.993690162039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45974.993690162039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45974.993690162039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45974.993690162039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45974.993690162039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45974.993690162039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45974.993690162039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45974.993690162039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45974.993690162039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45974.993690162039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45974.993690162039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45974.993690162039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45974.993690162039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45974.993690162039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45974.993690162039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45974.993690162039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45974.993690162039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45974.993690162039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45974.993690162039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45974.993690162039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45974.993690162039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45974.993690162039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45974.993690162039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45974.993690162039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45974.993690162039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45974.993690162039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45974.993690162039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45974.993690162039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45974.993690162039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45974.993690162039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45974.993690162039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45974.993690162039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45974.993690162039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45974.993690162039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45974.993690162039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45974.993690162039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45974.993690162039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45974.993690162039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45974.993690162039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45974.993690162039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45974.993690162039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45974.993690162039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45974.993690162039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45974.993690162039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45974.993690162039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45974.993690162039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45974.993690162039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45974.993690162039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45974.993690162039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45974.993690162039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45974.993690162039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45974.993690162039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45974.993690162039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45974.993690162039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45974.993690162039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45974.993690162039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45974.993690162039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45974.993690162039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45974.993690162039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45974.993690162039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45974.993690162039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45974.993690162039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45974.993690162039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45974.993690162039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45974.993690162039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45974.993690162039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45974.993690162039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45974.993690162039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45974.993690162039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45974.993690162039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45974.993690162039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45974.993690162039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45974.993690162039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45974.993690162039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45974.993690162039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45974.993690162039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45974.993690162039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45974.993690162039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45974.993690162039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45974.993690162039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45974.993690162039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45974.993690162039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45974.993690162039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45974.993690162039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45974.993690162039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45974.993690162039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45974.993690162039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45974.993690162039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45974.993690162039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45974.993690162039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45974.993690162039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45974.993690162039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45974.993690162039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45974.993690162039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45974.993690162039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45974.993690162039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45974.993690162039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45974.993690162039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45974.993690162039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45974.993690162039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45974.993690162039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45974.993690162039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45974.993690162039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45974.993690162039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45974.993690162039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45974.993690162039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45974.993690162039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45974.993690162039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45974.993690162039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45974.993690162039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45974.993690162039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45974.993690162039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45974.993690162039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45974.993690162039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45974.993690162039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45974.993690162039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45974.993690162039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45974.993690162039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45974.993690162039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45974.993690162039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45974.993690162039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45974.993690162039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45974.993690162039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45974.993690162039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45974.993690162039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45974.993690162039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45974.993690162039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45974.993690162039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45974.993690162039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45974.993690162039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45974.993690162039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45974.993690162039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45974.993690162039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45974.993690162039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45974.993690162039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45974.993690162039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45974.993690162039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45974.993690162039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45974.993690162039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45974.993690162039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45974.993690162039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45974.993690162039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45974.993690162039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45974.993690162039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45974.993690162039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45974.993690162039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45974.993690162039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45974.993690162039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45974.993690162039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45974.993690162039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45974.993690162039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45974.993690162039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45974.993690162039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45974.993690162039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45974.993690162039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45974.993690162039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45974.993690162039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45974.993690162039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45974.993690162039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45974.993690162039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45974.993690162039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45974.993690162039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45974.993690162039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45974.993690162039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45974.993690162039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45974.993690162039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45974.993690162039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45974.993690162039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45974.993690162039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45974.993690162039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45974.993690162039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45974.993690162039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45974.993690162039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45974.993690162039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45974.993690162039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45974.993690162039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45974.993690162039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45974.993690162039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45974.993690162039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45974.993690162039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45974.993690162039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45974.993690162039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45974.993690162039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45974.993690162039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45974.993690162039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45974.993690162039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45974.993690162039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45974.993690162039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45974.993690162039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45974.993690162039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45974.993690162039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45974.993690162039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45974.993690162039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45974.993690162039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45974.993690162039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45974.993690162039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45974.993690162039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45974.993690162039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45974.993690162039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45974.993690162039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45974.993690162039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45974.993690162039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45974.993690162039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45974.993690162039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45974.993690162039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45974.993690162039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45974.993690162039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45974.993690162039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45974.993690162039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45974.993690162039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45974.993690162039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45974.993690162039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45974.993690162039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45974.993690162039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45974.993690162039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45974.993690162039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45974.993690162039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45974.993690162039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45974.993690162039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45974.993690162039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45974.993690162039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45974.993690162039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45974.993690162039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45974.993690162039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45974.993690162039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45974.993690162039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45974.993690162039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45974.993690162039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45974.993690162039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45974.993690162039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45974.993690162039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45974.993690162039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45974.993690162039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45974.993690162039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45974.993690162039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45974.993690162039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45974.993690162039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45974.993690162039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45974.993690162039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45974.993690162039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45974.993690162039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45974.993690162039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45974.993690162039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45974.993690162039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45974.993690162039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45974.993690162039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45974.993690162039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45974.993690162039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45974.993690162039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45974.993690162039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45974.993690162039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45974.993690162039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45974.993690162039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45974.993690162039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45974.993690162039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45974.993690162039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45974.993690162039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45974.993690162039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45974.993690162039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45974.993690162039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45974.993690162039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45974.993690162039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45974.993690162039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45974.993690162039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45974.993690162039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45974.993690162039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45974.993690162039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45974.993690162039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45974.993690162039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45974.993690162039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45974.993690162039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45974.993690162039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45974.993690162039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45974.993690162039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45974.993690162039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45974.993690162039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45974.993690162039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45974.993690162039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45974.993690162039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45974.993690162039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45974.993690162039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45974.993690162039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45974.993690162039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45974.993690162039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45974.993690162039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45974.993690162039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45974.993690162039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45974.993690162039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45974.993690162039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45974.993690162039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45974.993690162039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45974.993690162039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45974.993690162039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45974.993690162039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45974.993690162039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45974.993690162039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45974.993690162039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45974.993690162039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45974.993690162039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45974.993690162039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45974.993690162039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45974.993690162039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45974.993690162039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45974.993690162039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45974.993690162039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45974.993690162039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45974.993690162039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45974.993690162039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45974.993690162039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45974.993690162039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45974.993690162039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45974.993690162039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45974.993690162039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45974.993690162039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45974.993690162039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45974.993690162039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45974.993690162039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45974.993690162039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45974.993690162039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45974.993690162039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45974.993690162039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45974.993690162039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45974.993690162039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45974.993690162039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45974.993690162039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45974.993690162039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45974.993690162039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45974.993690162039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45974.993690162039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45974.993690162039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45974.993690162039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45974.993690162039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45974.993690162039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45974.993690162039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45974.993690162039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45974.993690162039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45974.993690162039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45974.993690162039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45974.993690162039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45974.993690162039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45974.993690162039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45974.993690162039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45974.993690162039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45974.993690162039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45974.993690162039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45974.993690162039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45974.993690162039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45974.993690162039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45974.993690162039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45974.993690162039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45974.993690162039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45974.993690162039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45974.993690162039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45974.993690162039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45974.993690162039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45974.993690162039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45974.993690162039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45974.993690162039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45974.993690162039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45974.993690162039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45974.993690162039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45974.993690162039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45974.993690162039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45974.993690162039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45974.993690162039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45974.993690162039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45974.993690162039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45974.993690162039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45974.993690162039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45974.993690162039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45974.993690162039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45974.993690162039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45974.993690162039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45974.993690162039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45974.993690162039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45974.993690162039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45974.993690162039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45974.993690162039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45974.993690162039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45974.993690162039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45974.993690162039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45974.993690162039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45974.993690162039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45974.993690162039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45974.993690162039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45974.993690162039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45974.993690162039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45974.993690162039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45974.993690162039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45974.993690162039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45974.993690162039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45974.993690162039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45974.993690162039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45974.993690162039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45974.993690162039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45974.993690162039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45974.993690162039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45974.993690162039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45974.993690162039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45974.993690162039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45974.993690162039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45974.993690162039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45974.993690162039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45974.993690162039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45974.993690162039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45974.993690162039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45974.993690162039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45974.993690162039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45974.993690162039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45974.993690162039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45974.993690162039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45974.993690162039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45974.993690162039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45974.993690162039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45974.993690162039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45974.993690162039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45974.993690162039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45974.993690162039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45974.993690162039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45974.993690162039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45974.993690162039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45974.993690162039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45974.993690162039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45974.993690162039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45974.993690162039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45974.993690162039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45974.993690162039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45974.993690162039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45974.993690162039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45974.993690162039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45974.993690162039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45974.993690162039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45974.993690162039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45974.993690162039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45974.993690162039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45974.993690162039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45974.993690162039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45974.993690162039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45974.993690162039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45974.993690162039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45974.993690162039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45974.993690162039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45974.993690162039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45974.993690162039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45974.993690162039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45974.993690162039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45974.993690162039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45974.993690162039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45974.993690162039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45974.993690162039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45974.993690162039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45974.993690162039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45974.993690162039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45974.993690162039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45974.993690162039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45974.993690162039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45974.993690162039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45974.993690162039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45974.993690162039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45974.993690162039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45974.993690162039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45974.993690162039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45974.993690162039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45974.993690162039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45974.993690162039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45974.993690162039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45974.993690162039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45974.993690162039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45974.993690162039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45974.993690162039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45974.993690162039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45974.993690162039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45974.993690162039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45974.993690162039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45974.993690162039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45974.993690162039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45974.993690162039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45974.993690162039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45974.993690162039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45974.993690162039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45974.993690162039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45974.993690162039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45974.993690162039</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271.51297256944235</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30321</v>
      </c>
      <c r="E3" s="95" t="s">
        <v>39021</v>
      </c>
      <c r="F3" s="96">
        <v>45974.953472222223</v>
      </c>
      <c r="G3" s="97">
        <f ca="1">IFERROR(NOW()-F3,"")</f>
        <v>4.0217939815192949E-2</v>
      </c>
      <c r="H3" s="96">
        <v>45974.688194444447</v>
      </c>
      <c r="I3" s="135" t="str">
        <f>IFERROR(VLOOKUP(D3,DB!A:F,6,0),"")</f>
        <v>SCECO</v>
      </c>
      <c r="J3" s="135" t="str">
        <f>IFERROR(VLOOKUP(D3,DB!A:G,7,0),"")</f>
        <v>Vandalized</v>
      </c>
      <c r="K3" s="98" t="s">
        <v>39114</v>
      </c>
      <c r="L3" s="92" t="str">
        <f>IFERROR(VLOOKUP(D3,DB!A:I,9,0),"")</f>
        <v>Latis</v>
      </c>
    </row>
    <row r="4" spans="1:16" ht="15" customHeight="1">
      <c r="A4" s="135"/>
      <c r="B4" s="135" t="str">
        <f>IFERROR(VLOOKUP(D4,DB!A:K,11,0),"")</f>
        <v/>
      </c>
      <c r="C4" s="94"/>
      <c r="D4" s="92"/>
      <c r="E4" s="95"/>
      <c r="F4" s="96"/>
      <c r="G4" s="97">
        <f ca="1">IFERROR(NOW()-F4,"")</f>
        <v>45974.993690162039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45974.993690162039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45974.993690162039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45974.993690162039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45974.993690162039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45974.993690162039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45974.993690162039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45974.993690162039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45974.993690162039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45974.993690162039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45974.993690162039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45974.993690162039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45974.993690162039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45974.993690162039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45974.993690162039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45974.993690162039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45974.993690162039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45974.993690162039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45974.993690162039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45974.993690162039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45974.993690162039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45974.993690162039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45974.993690162039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45974.993690162039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45974.993690162039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45974.993690162039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45974.993690162039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45974.993690162039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45974.993690162039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45974.993690162039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45974.993690162039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45974.993690162039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45974.993690162039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45974.993690162039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45974.993690162039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45974.993690162039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45974.993690162039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45974.993690162039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45974.993690162039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45974.993690162039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45974.993690162039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45974.993690162039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45974.993690162039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45974.993690162039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45974.993690162039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45974.993690162039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45974.993690162039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45974.993690162039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45974.993690162039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45974.993690162039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45974.993690162039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45974.993690162039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45974.993690162039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45974.993690162039</v>
      </c>
      <c r="H57" s="96"/>
      <c r="I57" s="135" t="str">
        <f>IFERROR(VLOOKUP(D57,DB!A:F,6,0),"")</f>
        <v/>
      </c>
      <c r="J57" s="135" t="str">
        <f>IFERROR(VLOOKUP(D57,DB!A:G,7,0),"")</f>
        <v/>
      </c>
      <c r="K57" s="98"/>
      <c r="L57" s="92"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8"/>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83.161629976850236</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39024</v>
      </c>
      <c r="F3" s="38">
        <v>45926.188877314817</v>
      </c>
      <c r="G3" s="116">
        <f t="shared" ref="G3" ca="1" si="0">IFERROR(NOW()-F3,"")</f>
        <v>48.80481284722191</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39024</v>
      </c>
      <c r="F4" s="125">
        <v>45948.661111111112</v>
      </c>
      <c r="G4" s="126">
        <f t="shared" ref="G4:G7" ca="1" si="1">IFERROR(NOW()-F4,"")</f>
        <v>26.332579050926142</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36049</v>
      </c>
      <c r="E6" s="124" t="s">
        <v>39021</v>
      </c>
      <c r="F6" s="157">
        <v>45974.832604166666</v>
      </c>
      <c r="G6" s="126">
        <f t="shared" ca="1" si="1"/>
        <v>0.16108599537255941</v>
      </c>
      <c r="H6" s="125">
        <v>45974.826354166667</v>
      </c>
      <c r="I6" s="124" t="str">
        <f>IFERROR(VLOOKUP(D6,DB!A:F,6,0),"")</f>
        <v>Generator-SG</v>
      </c>
      <c r="J6" s="124" t="str">
        <f>IFERROR(VLOOKUP(D6,DB!A:G,7,0),"")</f>
        <v>Vandalized</v>
      </c>
      <c r="K6" s="124" t="s">
        <v>39124</v>
      </c>
      <c r="L6" s="124" t="str">
        <f>IFERROR(VLOOKUP(D6,DB!A:I,9,0),"")</f>
        <v>Latis</v>
      </c>
    </row>
    <row r="7" spans="1:13">
      <c r="A7" s="124"/>
      <c r="B7" s="124" t="str">
        <f>IFERROR(VLOOKUP(D7,DB!A:K,11,0),"")</f>
        <v/>
      </c>
      <c r="C7" s="124"/>
      <c r="D7" s="124"/>
      <c r="E7" s="124"/>
      <c r="F7" s="124"/>
      <c r="G7" s="126">
        <f t="shared" ca="1" si="1"/>
        <v>45974.993690162039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ref="G8:G71" ca="1" si="2">IFERROR(NOW()-F8,"")</f>
        <v>45974.993690162039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45974.993690162039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45974.993690162039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45974.993690162039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45974.993690162039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45974.993690162039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45974.993690162039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45974.993690162039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45974.993690162039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45974.993690162039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45974.993690162039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45974.993690162039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45974.993690162039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45974.993690162039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45974.993690162039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45974.993690162039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45974.993690162039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45974.993690162039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45974.993690162039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45974.993690162039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45974.993690162039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45974.993690162039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45974.993690162039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45974.993690162039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45974.993690162039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45974.993690162039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45974.993690162039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45974.993690162039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45974.993690162039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45974.993690162039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45974.993690162039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45974.993690162039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45974.993690162039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45974.993690162039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45974.993690162039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45974.993690162039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45974.993690162039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45974.993690162039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45974.993690162039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45974.993690162039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45974.993690162039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45974.993690162039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45974.993690162039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45974.993690162039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45974.993690162039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45974.993690162039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45974.993690162039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45974.993690162039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45974.993690162039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45974.993690162039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45974.993690162039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45974.993690162039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45974.993690162039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45974.993690162039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45974.993690162039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45974.993690162039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45974.993690162039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45974.993690162039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45974.993690162039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45974.993690162039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45974.993690162039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45974.993690162039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45974.993690162039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45974.993690162039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ref="G72:G135" ca="1" si="3">IFERROR(NOW()-F72,"")</f>
        <v>45974.993690162039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45974.993690162039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45974.993690162039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45974.993690162039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45974.993690162039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45974.993690162039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45974.993690162039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45974.993690162039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45974.993690162039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45974.993690162039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45974.993690162039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45974.993690162039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45974.993690162039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45974.993690162039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45974.993690162039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45974.993690162039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45974.993690162039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45974.993690162039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45974.993690162039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45974.993690162039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45974.993690162039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45974.993690162039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45974.993690162039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45974.993690162039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45974.993690162039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45974.993690162039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45974.993690162039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45974.993690162039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45974.993690162039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45974.993690162039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45974.993690162039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45974.993690162039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45974.993690162039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45974.993690162039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45974.993690162039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45974.993690162039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45974.993690162039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45974.993690162039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45974.993690162039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45974.993690162039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45974.993690162039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45974.993690162039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45974.993690162039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45974.993690162039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45974.993690162039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45974.993690162039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45974.993690162039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45974.993690162039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45974.993690162039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45974.993690162039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45974.993690162039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45974.993690162039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45974.993690162039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45974.993690162039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45974.993690162039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45974.993690162039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45974.993690162039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45974.993690162039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45974.993690162039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45974.993690162039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45974.993690162039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45974.993690162039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45974.993690162039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45974.993690162039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ref="G136:G199" ca="1" si="4">IFERROR(NOW()-F136,"")</f>
        <v>45974.993690162039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45974.993690162039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45974.993690162039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45974.993690162039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45974.993690162039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45974.993690162039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45974.993690162039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45974.993690162039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45974.993690162039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45974.993690162039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45974.993690162039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45974.993690162039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45974.993690162039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45974.993690162039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45974.993690162039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45974.993690162039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45974.993690162039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45974.993690162039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45974.993690162039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45974.993690162039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45974.993690162039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45974.993690162039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45974.993690162039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45974.993690162039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45974.993690162039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45974.993690162039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45974.993690162039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45974.993690162039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45974.993690162039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45974.993690162039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45974.993690162039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45974.993690162039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45974.993690162039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45974.993690162039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45974.993690162039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45974.993690162039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45974.993690162039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45974.993690162039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45974.993690162039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45974.993690162039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45974.993690162039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45974.993690162039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45974.993690162039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45974.993690162039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45974.993690162039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45974.993690162039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45974.993690162039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45974.993690162039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45974.993690162039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45974.993690162039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45974.993690162039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45974.993690162039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45974.993690162039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45974.993690162039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45974.993690162039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45974.993690162039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45974.993690162039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45974.993690162039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45974.993690162039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45974.993690162039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45974.993690162039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45974.993690162039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45974.993690162039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45974.993690162039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ref="G200:G263" ca="1" si="5">IFERROR(NOW()-F200,"")</f>
        <v>45974.993690162039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45974.993690162039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45974.993690162039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45974.993690162039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45974.993690162039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45974.993690162039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45974.993690162039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45974.993690162039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45974.993690162039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45974.993690162039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45974.993690162039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45974.993690162039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45974.993690162039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45974.993690162039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45974.993690162039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45974.993690162039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45974.993690162039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45974.993690162039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45974.993690162039</v>
      </c>
      <c r="H218" s="124"/>
      <c r="I218" s="124" t="str">
        <f>IFERROR(VLOOKUP(D218,DB!A:F,6,0),"")</f>
        <v/>
      </c>
      <c r="J218" s="124" t="str">
        <f>IFERROR(VLOOKUP(D218,DB!A:G,7,0),"")</f>
        <v/>
      </c>
      <c r="K218" s="124"/>
      <c r="L218" s="124" t="str">
        <f>IFERROR(VLOOKUP(D218,DB!A:I,9,0),"")</f>
        <v/>
      </c>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39125</v>
      </c>
      <c r="B2" s="141" t="str">
        <f>IFERROR(VLOOKUP(D2,DB!A:K,11,0),"")</f>
        <v>R6</v>
      </c>
      <c r="C2" s="142">
        <v>1</v>
      </c>
      <c r="D2" s="141" t="s">
        <v>35777</v>
      </c>
      <c r="E2" s="124" t="s">
        <v>39021</v>
      </c>
      <c r="F2" s="143">
        <v>45974.911793981482</v>
      </c>
      <c r="G2" s="105">
        <f t="shared" ref="G2:G38" ca="1" si="0">IFERROR(NOW()-F2,"-")</f>
        <v>8.1896180556213949E-2</v>
      </c>
      <c r="H2" s="143">
        <v>45974.919386574074</v>
      </c>
      <c r="I2" s="141" t="str">
        <f>IFERROR(VLOOKUP(D2,DB!A:F,6,0),"")</f>
        <v>SCECO</v>
      </c>
      <c r="J2" s="141" t="str">
        <f>IFERROR(VLOOKUP(D2,DB!A:G,7,0),"")</f>
        <v xml:space="preserve">Weak </v>
      </c>
      <c r="K2" s="144" t="s">
        <v>39126</v>
      </c>
      <c r="L2" s="145" t="str">
        <f>IFERROR(VLOOKUP(D2,DB!A:I,9,0),"")</f>
        <v>Latis</v>
      </c>
    </row>
    <row r="3" spans="1:16382" ht="31.5" customHeight="1">
      <c r="A3" s="140" t="s">
        <v>39127</v>
      </c>
      <c r="B3" s="141" t="str">
        <f>IFERROR(VLOOKUP(D3,DB!A:K,11,0),"")</f>
        <v>R6</v>
      </c>
      <c r="C3" s="142">
        <v>1</v>
      </c>
      <c r="D3" s="141" t="s">
        <v>33892</v>
      </c>
      <c r="E3" s="159" t="s">
        <v>39128</v>
      </c>
      <c r="F3" s="143">
        <v>45974.858148148145</v>
      </c>
      <c r="G3" s="105">
        <f t="shared" ca="1" si="0"/>
        <v>0.13554201389342779</v>
      </c>
      <c r="H3" s="143">
        <v>45974.858148148145</v>
      </c>
      <c r="I3" s="141" t="str">
        <f>IFERROR(VLOOKUP(D3,DB!A:F,6,0),"")</f>
        <v>SCECO</v>
      </c>
      <c r="J3" s="141" t="str">
        <f>IFERROR(VLOOKUP(D3,DB!A:G,7,0),"")</f>
        <v>Vandalized+No BB Design</v>
      </c>
      <c r="K3" s="144" t="s">
        <v>39129</v>
      </c>
      <c r="L3" s="145" t="str">
        <f>IFERROR(VLOOKUP(D3,DB!A:I,9,0),"")</f>
        <v>Latis</v>
      </c>
    </row>
    <row r="4" spans="1:16382" ht="31.5" customHeight="1">
      <c r="A4" s="140"/>
      <c r="B4" s="141" t="str">
        <f>IFERROR(VLOOKUP(D4,DB!A:K,11,0),"")</f>
        <v/>
      </c>
      <c r="C4" s="142"/>
      <c r="D4" s="141"/>
      <c r="E4" s="124"/>
      <c r="F4" s="143"/>
      <c r="G4" s="105">
        <f t="shared" ca="1" si="0"/>
        <v>45974.993690162039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45974.993690162039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45974.993690162039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45974.993690162039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45974.993690162039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45974.993690162039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45974.993690162039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45974.993690162039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45974.993690162039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45974.993690162039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45974.993690162039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45974.993690162039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45974.993690162039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45974.993690162039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45974.993690162039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45974.993690162039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45974.993690162039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45974.993690162039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45974.993690162039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45974.993690162039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45974.993690162039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45974.993690162039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45974.993690162039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45974.993690162039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45974.993690162039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45974.993690162039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45974.993690162039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45974.993690162039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45974.993690162039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45974.993690162039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45974.993690162039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45974.993690162039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45974.993690162039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45974.993690162039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45974.993690162039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45974.993690162039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45974.993690162039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45974.993690162039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45974.993690162039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45974.993690162039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45974.993690162039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45974.993690162039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45974.993690162039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45974.993690162039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45974.993690162039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45974.993690162039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45974.993690162039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45974.993690162039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45974.993690162039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45974.993690162039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45974.993690162039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45974.993690162039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45974.993690162039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45974.993690162039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45974.993690162039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45974.993690162039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45974.993690162039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45974.993690162039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45974.993690162039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45974.993690162039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45974.993690162039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45974.993690162039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45974.993690162039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45974.993690162039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45974.993690162039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45974.993690162039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45974.993690162039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45974.993690162039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45974.993690162039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45974.993690162039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45974.993690162039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45974.993690162039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45974.993690162039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45974.993690162039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45974.993690162039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45974.993690162039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45974.993690162039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45974.993690162039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45974.993690162039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45974.993690162039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45974.993690162039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45974.993690162039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45974.993690162039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45974.993690162039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45974.993690162039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45974.993690162039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45974.993690162039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45974.993690162039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45974.993690162039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45974.993690162039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45974.993690162039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45974.993690162039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45974.993690162039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45974.993690162039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45974.993690162039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45974.993690162039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45974.993690162039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45974.993690162039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45974.993690162039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45974.993690162039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45974.993690162039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45974.993690162039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45974.993690162039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45974.993690162039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45974.993690162039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45974.993690162039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45974.993690162039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45974.993690162039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45974.993690162039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45974.993690162039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45974.993690162039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45974.993690162039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45974.993690162039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45974.993690162039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45974.993690162039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45974.993690162039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45974.993690162039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45974.993690162039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45974.993690162039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45974.993690162039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45974.993690162039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45974.993690162039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45974.993690162039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45974.993690162039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45974.993690162039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45974.993690162039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45974.993690162039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45974.993690162039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45974.993690162039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45974.993690162039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45974.993690162039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45974.993690162039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45974.993690162039</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 E4: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2025-11-13T20:51:30Z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