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83" documentId="120_S{2AC9BD13-BADA-5192-A53E-5A8FF88502F6}" xr6:coauthVersionLast="47" xr6:coauthVersionMax="47" xr10:uidLastSave="{9E90933D-586B-4C71-A78B-34B9A57D82E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<sst xmlns="http://schemas.openxmlformats.org/spreadsheetml/2006/main" count="181595" uniqueCount="39211">
  <si>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</si>
  <si>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</si>
  <si>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</si>
  <si>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</si>
  <si>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</si>
  <si>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</si>
  <si>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</si>
  <si>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</si>
  <si>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</si>
  <si>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</si>
  <si>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</si>
  <si>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</si>
  <si>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</si>
  <si>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</si>
  <si>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</si>
  <si>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</si>
  <si>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</si>
  <si>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</si>
  <si>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</si>
  <si>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</si>
  <si>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</si>
  <si>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</si>
  <si>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</si>
  <si>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</si>
  <si>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</si>
  <si>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</si>
  <si>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</si>
  <si>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</si>
  <si>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</si>
  <si>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</si>
  <si>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</si>
  <si>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</si>
  <si>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</si>
  <si>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</si>
  <si>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</si>
  <si>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</si>
  <si>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</si>
  <si>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</si>
  <si>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</si>
  <si>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</si>
  <si>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</si>
  <si>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</si>
  <si>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</si>
  <si>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</si>
  <si>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</si>
  <si>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</si>
  <si>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</si>
  <si>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</si>
  <si>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</si>
  <si>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</si>
  <si>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</si>
  <si>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</si>
  <si>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</si>
  <si>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</si>
  <si>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</si>
  <si>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</si>
  <si>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</si>
  <si>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</si>
  <si>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</si>
  <si>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</si>
  <si>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</si>
  <si>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</si>
  <si>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</si>
  <si>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</si>
  <si>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</si>
  <si>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</si>
  <si>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</si>
  <si>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</si>
  <si>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</si>
  <si>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</si>
  <si>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</si>
  <si>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</si>
  <si>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</si>
  <si>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</si>
  <si>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</si>
  <si>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</si>
  <si>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</si>
  <si>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</si>
  <si>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</si>
  <si>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</si>
  <si>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</si>
  <si>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</si>
  <si>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</si>
  <si>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</si>
  <si>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</si>
  <si>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</si>
  <si>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</si>
  <si>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</si>
  <si>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</si>
  <si>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</si>
  <si>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</si>
  <si>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</si>
  <si>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</si>
  <si>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</si>
  <si>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</si>
  <si>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</si>
  <si>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</si>
  <si>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</si>
  <si>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</si>
  <si>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</si>
  <si>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</si>
  <si>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</si>
  <si>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</si>
  <si>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</si>
  <si>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</si>
  <si>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</si>
  <si>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</si>
  <si>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</si>
  <si>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</si>
  <si>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</si>
  <si>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</si>
  <si>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</si>
  <si>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</si>
  <si>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</si>
  <si>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</si>
  <si>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</si>
  <si>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</si>
  <si>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</si>
  <si>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</si>
  <si>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</si>
  <si>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</si>
  <si>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</si>
  <si>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</si>
  <si>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</si>
  <si>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</si>
  <si>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</si>
  <si>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</si>
  <si>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</si>
  <si>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</si>
  <si>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</si>
  <si>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</si>
  <si>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</si>
  <si>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</si>
  <si>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</si>
  <si>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</si>
  <si>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</si>
  <si>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</si>
  <si>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</si>
  <si>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</si>
  <si>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</si>
  <si>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</si>
  <si>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</si>
  <si>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</si>
  <si>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</si>
  <si>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</si>
  <si>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</si>
  <si>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</si>
  <si>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</si>
  <si>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</si>
  <si>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</si>
  <si>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</si>
  <si>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</si>
  <si>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</si>
  <si>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</si>
  <si>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</si>
  <si>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</si>
  <si>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</si>
  <si>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</si>
  <si>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</si>
  <si>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</si>
  <si>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</si>
  <si>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</si>
  <si>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</si>
  <si>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</si>
  <si>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</si>
  <si>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</si>
  <si>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</si>
  <si>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</si>
  <si>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</si>
  <si>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</si>
  <si>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</si>
  <si>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</si>
  <si>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</si>
  <si>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</si>
  <si>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</si>
  <si>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</si>
  <si>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</si>
  <si>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</si>
  <si>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</si>
  <si>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</si>
  <si>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</si>
  <si>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</si>
  <si>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</si>
  <si>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</si>
  <si>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</si>
  <si>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</si>
  <si>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</si>
  <si>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</si>
  <si>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</si>
  <si>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</si>
  <si>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</si>
  <si>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</si>
  <si>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</si>
  <si>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</si>
  <si>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</si>
  <si>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</si>
  <si>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</si>
  <si>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</si>
  <si>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</si>
  <si>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</si>
  <si>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</si>
  <si>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</si>
  <si>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</si>
  <si>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</si>
  <si>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</si>
  <si>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</si>
  <si>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</si>
  <si>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</si>
  <si>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</si>
  <si>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</si>
  <si>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</si>
  <si>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</si>
  <si>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</si>
  <si>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</si>
  <si>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</si>
  <si>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</si>
  <si>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</si>
  <si>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</si>
  <si>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</si>
  <si>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</si>
  <si>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</si>
  <si>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</si>
  <si>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</si>
  <si>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</si>
  <si>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</si>
  <si>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</si>
  <si>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</si>
  <si>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</si>
  <si>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</si>
  <si>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</si>
  <si>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</si>
  <si>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</si>
  <si>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</si>
  <si>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</si>
  <si>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</si>
  <si>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</si>
  <si>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</si>
  <si>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</si>
  <si>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</si>
  <si>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</si>
  <si>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</si>
  <si>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</si>
  <si>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</si>
  <si>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</si>
  <si>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</si>
  <si>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</si>
  <si>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</si>
  <si>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</si>
  <si>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</si>
  <si>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</si>
  <si>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</si>
  <si>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</si>
  <si>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</si>
  <si>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</si>
  <si>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</si>
  <si>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</si>
  <si>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</si>
  <si>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</si>
  <si>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</si>
  <si>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</si>
  <si>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</si>
  <si>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</si>
  <si>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</si>
  <si>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</si>
  <si>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</si>
  <si>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</si>
  <si>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</si>
  <si>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</si>
  <si>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</si>
  <si>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</si>
  <si>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</si>
  <si>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</si>
  <si>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</si>
  <si>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</si>
  <si>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</si>
  <si>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</si>
  <si>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</si>
  <si>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</si>
  <si>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</si>
  <si>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</si>
  <si>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</si>
  <si>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</si>
  <si>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</si>
  <si>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</si>
  <si>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</si>
  <si>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</si>
  <si>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</si>
  <si>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</si>
  <si>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</si>
  <si>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</si>
  <si>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</si>
  <si>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</si>
  <si>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</si>
  <si>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</si>
  <si>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</si>
  <si>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</si>
  <si>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</si>
  <si>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</si>
  <si>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</si>
  <si>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</si>
  <si>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</si>
  <si>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</si>
  <si>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</si>
  <si>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</si>
  <si>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</si>
  <si>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</si>
  <si>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</si>
  <si>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</si>
  <si>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</si>
  <si>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</si>
  <si>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</si>
  <si>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</si>
  <si>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</si>
  <si>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</si>
  <si>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</si>
  <si>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</si>
  <si>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</si>
  <si>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</si>
  <si>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</si>
  <si>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</si>
  <si>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</si>
  <si>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</si>
  <si>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</si>
  <si>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</si>
  <si>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</si>
  <si>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</si>
  <si>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</si>
  <si>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</si>
  <si>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</si>
  <si>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</si>
  <si>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</si>
  <si>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</si>
  <si>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</si>
  <si>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</si>
  <si>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</si>
  <si>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</si>
  <si>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</si>
  <si>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</si>
  <si>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</si>
  <si>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</si>
  <si>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</si>
  <si>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</si>
  <si>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</si>
  <si>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</si>
  <si>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</si>
  <si>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</si>
  <si>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</si>
  <si>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</si>
  <si>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</si>
  <si>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</si>
  <si>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</si>
  <si>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</si>
  <si>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</si>
  <si>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</si>
  <si>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</si>
  <si>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</si>
  <si>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</si>
  <si>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</si>
  <si>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</si>
  <si>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</si>
  <si>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</si>
  <si>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</si>
  <si>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</si>
  <si>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</si>
  <si>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</si>
  <si>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</si>
  <si>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</si>
  <si>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</si>
  <si>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</si>
  <si>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</si>
  <si>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</si>
  <si>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</si>
  <si>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</si>
  <si>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</si>
  <si>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</si>
  <si>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</si>
  <si>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</si>
  <si>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</si>
  <si>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</si>
  <si>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</si>
  <si>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</si>
  <si>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</si>
  <si>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</si>
  <si>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</si>
  <si>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</si>
  <si>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</si>
  <si>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</si>
  <si>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</si>
  <si>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</si>
  <si>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</si>
  <si>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</si>
  <si>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</si>
  <si>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</si>
  <si>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</si>
  <si>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</si>
  <si>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</si>
  <si>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</si>
  <si>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</si>
  <si>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</si>
  <si>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</si>
  <si>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</si>
  <si>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</si>
  <si>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</si>
  <si>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</si>
  <si>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</si>
  <si>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</si>
  <si>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</si>
  <si>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</si>
  <si>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</si>
  <si>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</si>
  <si>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</si>
  <si>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</si>
  <si>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</si>
  <si>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</si>
  <si>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</si>
  <si>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</si>
  <si>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</si>
  <si>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</si>
  <si>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</si>
  <si>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</si>
  <si>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</si>
  <si>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</si>
  <si>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</si>
  <si>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</si>
  <si>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</si>
  <si>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</si>
  <si>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</si>
  <si>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</si>
  <si>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</si>
  <si>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</si>
  <si>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</si>
  <si>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</si>
  <si>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</si>
  <si>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</si>
  <si>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</si>
  <si>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</si>
  <si>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</si>
  <si>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</si>
  <si>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</si>
  <si>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</si>
  <si>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</si>
  <si>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</si>
  <si>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</si>
  <si>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</si>
  <si>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</si>
  <si>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</si>
  <si>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</si>
  <si>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</si>
  <si>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</si>
  <si>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</si>
  <si>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</si>
  <si>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</si>
  <si>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</si>
  <si>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</si>
  <si>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</si>
  <si>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</si>
  <si>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</si>
  <si>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</si>
  <si>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</si>
  <si>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</si>
  <si>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</si>
  <si>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</si>
  <si>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</si>
  <si>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</si>
  <si>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</si>
  <si>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</si>
  <si>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</si>
  <si>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</si>
  <si>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</si>
  <si>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</si>
  <si>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</si>
  <si>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</si>
  <si>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</si>
  <si>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</si>
  <si>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</si>
  <si>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</si>
  <si>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</si>
  <si>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</si>
  <si>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</si>
  <si>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</si>
  <si>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</si>
  <si>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</si>
  <si>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</si>
  <si>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</si>
  <si>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</si>
  <si>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</si>
  <si>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</si>
  <si>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</si>
  <si>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</si>
  <si>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</si>
  <si>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</si>
  <si>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</si>
  <si>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</si>
  <si>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</si>
  <si>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</si>
  <si>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</si>
  <si>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</si>
  <si>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</si>
  <si>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</si>
  <si>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</si>
  <si>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</si>
  <si>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</si>
  <si>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</si>
  <si>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</si>
  <si>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</si>
  <si>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</si>
  <si>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</si>
  <si>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</si>
  <si>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</si>
  <si>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</si>
  <si>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</si>
  <si>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</si>
  <si>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</si>
  <si>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</si>
  <si>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</si>
  <si>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</si>
  <si>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</si>
  <si>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</si>
  <si>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</si>
  <si>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</si>
  <si>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</si>
  <si>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</si>
  <si>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</si>
  <si>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</si>
  <si>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</si>
  <si>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</si>
  <si>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</si>
  <si>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</si>
  <si>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</si>
  <si>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</si>
  <si>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</si>
  <si>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</si>
  <si>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</si>
  <si>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</si>
  <si>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</si>
  <si>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</si>
  <si>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</si>
  <si>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</si>
  <si>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</si>
  <si>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</si>
  <si>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</si>
  <si>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</si>
  <si>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</si>
  <si>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</si>
  <si>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</si>
  <si>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</si>
  <si>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</si>
  <si>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</si>
  <si>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</si>
  <si>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</si>
  <si>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</si>
  <si>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</si>
  <si>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</si>
  <si>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</si>
  <si>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</si>
  <si>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</si>
  <si>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</si>
  <si>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</si>
  <si>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</si>
  <si>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</si>
  <si>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</si>
  <si>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</si>
  <si>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</si>
  <si>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</si>
  <si>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</si>
  <si>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</si>
  <si>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</si>
  <si>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</si>
  <si>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</si>
  <si>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</si>
  <si>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</si>
  <si>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</si>
  <si>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</si>
  <si>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</si>
  <si>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</si>
  <si>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</si>
  <si>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</si>
  <si>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</si>
  <si>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</si>
  <si>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</si>
  <si>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</si>
  <si>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</si>
  <si>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</si>
  <si>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</si>
  <si>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</si>
  <si>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</si>
  <si>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</si>
  <si>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</si>
  <si>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</si>
  <si>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</si>
  <si>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</si>
  <si>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</si>
  <si>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</si>
  <si>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</si>
  <si>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</si>
  <si>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</si>
  <si>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</si>
  <si>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</si>
  <si>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</si>
  <si>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</si>
  <si>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</si>
  <si>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</si>
  <si>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</si>
  <si>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</si>
  <si>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</si>
  <si>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</si>
  <si>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</si>
  <si>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</si>
  <si>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</si>
  <si>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</si>
  <si>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</si>
  <si>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</si>
  <si>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</si>
  <si>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</si>
  <si>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</si>
  <si>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</si>
  <si>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</si>
  <si>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</si>
  <si>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</si>
  <si>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</si>
  <si>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</si>
  <si>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</si>
  <si>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</si>
  <si>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</si>
  <si>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</si>
  <si>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</si>
  <si>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</si>
  <si>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</si>
  <si>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</si>
  <si>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</si>
  <si>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</si>
  <si>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</si>
  <si>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</si>
  <si>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</si>
  <si>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</si>
  <si>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</si>
  <si>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</si>
  <si>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</si>
  <si>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</si>
  <si>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</si>
  <si>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</si>
  <si>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</si>
  <si>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</si>
  <si>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</si>
  <si>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</si>
  <si>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</si>
  <si>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</si>
  <si>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</si>
  <si>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</si>
  <si>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</si>
  <si>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</si>
  <si>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</si>
  <si>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</si>
  <si>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</si>
  <si>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</si>
  <si>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</si>
  <si>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</si>
  <si>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</si>
  <si>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</si>
  <si>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</si>
  <si>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</si>
  <si>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</si>
  <si>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</si>
  <si>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</si>
  <si>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</si>
  <si>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</si>
  <si>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</si>
  <si>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</si>
  <si>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</si>
  <si>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</si>
  <si>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</si>
  <si>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</si>
  <si>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</si>
  <si>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</si>
  <si>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</si>
  <si>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</si>
  <si>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</si>
  <si>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</si>
  <si>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</si>
  <si>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</si>
  <si>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</si>
  <si>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</si>
  <si>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</si>
  <si>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</si>
  <si>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</si>
  <si>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</si>
  <si>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</si>
  <si>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</si>
  <si>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</si>
  <si>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</si>
  <si>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</si>
  <si>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</si>
  <si>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</si>
  <si>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</si>
  <si>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</si>
  <si>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</si>
  <si>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</si>
  <si>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</si>
  <si>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</si>
  <si>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</si>
  <si>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</si>
  <si>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</si>
  <si>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</si>
  <si>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</si>
  <si>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</si>
  <si>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</si>
  <si>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</si>
  <si>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</si>
  <si>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</si>
  <si>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</si>
  <si>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</si>
  <si>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</si>
  <si>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</si>
  <si>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</si>
  <si>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</si>
  <si>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</si>
  <si>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</si>
  <si>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</si>
  <si>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</si>
  <si>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</si>
  <si>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</si>
  <si>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</si>
  <si>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</si>
  <si>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</si>
  <si>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</si>
  <si>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</si>
  <si>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</si>
  <si>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</si>
  <si>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</si>
  <si>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</si>
  <si>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</si>
  <si>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</si>
  <si>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</si>
  <si>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</si>
  <si>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</si>
  <si>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</si>
  <si>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</si>
  <si>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</si>
  <si>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</si>
  <si>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</si>
  <si>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</si>
  <si>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</si>
  <si>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</si>
  <si>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</si>
  <si>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</si>
  <si>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</si>
  <si>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</si>
  <si>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</si>
  <si>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</si>
  <si>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</si>
  <si>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</si>
  <si>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</si>
  <si>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</si>
  <si>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</si>
  <si>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</si>
  <si>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</si>
  <si>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</si>
  <si>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</si>
  <si>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</si>
  <si>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</si>
  <si>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</si>
  <si>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</si>
  <si>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</si>
  <si>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</si>
  <si>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</si>
  <si>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</si>
  <si>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</si>
  <si>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</si>
  <si>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</si>
  <si>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</si>
  <si>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</si>
  <si>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</si>
  <si>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</si>
  <si>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</si>
  <si>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</si>
  <si>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</si>
  <si>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</si>
  <si>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</si>
  <si>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</si>
  <si>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</si>
  <si>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</si>
  <si>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</si>
  <si>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</si>
  <si>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</si>
  <si>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</si>
  <si>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</si>
  <si>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</si>
  <si>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</si>
  <si>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</si>
  <si>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</si>
  <si>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</si>
  <si>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</si>
  <si>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</si>
  <si>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</si>
  <si>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</si>
  <si>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</si>
  <si>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</si>
  <si>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</si>
  <si>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</si>
  <si>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</si>
  <si>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</si>
  <si>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</si>
  <si>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</si>
  <si>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</si>
  <si>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</si>
  <si>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</si>
  <si>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</si>
  <si>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</si>
  <si>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</si>
  <si>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</si>
  <si>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</si>
  <si>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</si>
  <si>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</si>
  <si>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</si>
  <si>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</si>
  <si>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</si>
  <si>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</si>
  <si>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</si>
  <si>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</si>
  <si>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</si>
  <si>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</si>
  <si>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</si>
  <si>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</si>
  <si>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</si>
  <si>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</si>
  <si>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</si>
  <si>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</si>
  <si>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</si>
  <si>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</si>
  <si>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</si>
  <si>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</si>
  <si>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</si>
  <si>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</si>
  <si>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</si>
  <si>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</si>
  <si>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</si>
  <si>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</si>
  <si>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</si>
  <si>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</si>
  <si>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</si>
  <si>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</si>
  <si>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</si>
  <si>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</si>
  <si>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</si>
  <si>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</si>
  <si>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</si>
  <si>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</si>
  <si>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</si>
  <si>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</si>
  <si>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</si>
  <si>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</si>
  <si>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</si>
  <si>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</si>
  <si>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</si>
  <si>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</si>
  <si>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</si>
  <si>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</si>
  <si>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</si>
  <si>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</si>
  <si>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</si>
  <si>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</si>
  <si>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</si>
  <si>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</si>
  <si>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</si>
  <si>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</si>
  <si>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</si>
  <si>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</si>
  <si>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</si>
  <si>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</si>
  <si>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</si>
  <si>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</si>
  <si>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</si>
  <si>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</si>
  <si>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</si>
  <si>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</si>
  <si>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</si>
  <si>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</si>
  <si>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</si>
  <si>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</si>
  <si>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</si>
  <si>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</si>
  <si>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</si>
  <si>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</si>
  <si>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</si>
  <si>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</si>
  <si>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</si>
  <si>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</si>
  <si>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</si>
  <si>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</si>
  <si>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</si>
  <si>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</si>
  <si>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</si>
  <si>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</si>
  <si>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</si>
  <si>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</si>
  <si>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</si>
  <si>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</si>
  <si>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</si>
  <si>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</si>
  <si>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</si>
  <si>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</si>
  <si>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</si>
  <si>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</si>
  <si>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</si>
  <si>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</si>
  <si>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</si>
  <si>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</si>
  <si>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</si>
  <si>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</si>
  <si>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</si>
  <si>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</si>
  <si>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</si>
  <si>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</si>
  <si>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</si>
  <si>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</si>
  <si>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</si>
  <si>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</si>
  <si>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</si>
  <si>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</si>
  <si>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</si>
  <si>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</si>
  <si>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</si>
  <si>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</si>
  <si>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</si>
  <si>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</si>
  <si>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</si>
  <si>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</si>
  <si>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</si>
  <si>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</si>
  <si>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</si>
  <si>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</si>
  <si>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</si>
  <si>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</si>
  <si>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</si>
  <si>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</si>
  <si>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</si>
  <si>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</si>
  <si>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</si>
  <si>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</si>
  <si>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</si>
  <si>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</si>
  <si>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</si>
  <si>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</si>
  <si>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</si>
  <si>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</si>
  <si>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</si>
  <si>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</si>
  <si>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</si>
  <si>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</si>
  <si>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</si>
  <si>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</si>
  <si>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</si>
  <si>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</si>
  <si>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</si>
  <si>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</si>
  <si>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</si>
  <si>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</si>
  <si>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</si>
  <si>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</si>
  <si>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</si>
  <si>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</si>
  <si>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</si>
  <si>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</si>
  <si>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</si>
  <si>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</si>
  <si>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</si>
  <si>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</si>
  <si>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</si>
  <si>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</si>
  <si>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</si>
  <si>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</si>
  <si>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</si>
  <si>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</si>
  <si>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</si>
  <si>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</si>
  <si>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</si>
  <si>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</si>
  <si>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</si>
  <si>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</si>
  <si>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</si>
  <si>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</si>
  <si>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</si>
  <si>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</si>
  <si>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</si>
  <si>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</si>
  <si>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</si>
  <si>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</si>
  <si>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</si>
  <si>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</si>
  <si>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</si>
  <si>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</si>
  <si>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</si>
  <si>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</si>
  <si>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</si>
  <si>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</si>
  <si>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</si>
  <si>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</si>
  <si>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</si>
  <si>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</si>
  <si>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</si>
  <si>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</si>
  <si>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</si>
  <si>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</si>
  <si>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</si>
  <si>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</si>
  <si>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</si>
  <si>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</si>
  <si>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</si>
  <si>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</si>
  <si>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</si>
  <si>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</si>
  <si>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</si>
  <si>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</si>
  <si>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</si>
  <si>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</si>
  <si>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</si>
  <si>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</si>
  <si>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</si>
  <si>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</si>
  <si>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</si>
  <si>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</si>
  <si>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</si>
  <si>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</si>
  <si>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</si>
  <si>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</si>
  <si>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</si>
  <si>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</si>
  <si>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</si>
  <si>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</si>
  <si>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</si>
  <si>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</si>
  <si>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</si>
  <si>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</si>
  <si>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</si>
  <si>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</si>
  <si>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</si>
  <si>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</si>
  <si>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</si>
  <si>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</si>
  <si>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</si>
  <si>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</si>
  <si>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</si>
  <si>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</si>
  <si>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</si>
  <si>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</si>
  <si>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</si>
  <si>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</si>
  <si>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</si>
  <si>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</si>
  <si>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</si>
  <si>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</si>
  <si>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</si>
  <si>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</si>
  <si>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</si>
  <si>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</si>
  <si>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</si>
  <si>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</si>
  <si>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</si>
  <si>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</si>
  <si>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</si>
  <si>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</si>
  <si>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</si>
  <si>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</si>
  <si>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</si>
  <si>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</si>
  <si>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</si>
  <si>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</si>
  <si>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</si>
  <si>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</si>
  <si>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</si>
  <si>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</si>
  <si>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</si>
  <si>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</si>
  <si>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</si>
  <si>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</si>
  <si>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</si>
  <si>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</si>
  <si>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</si>
  <si>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</si>
  <si>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</si>
  <si>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</si>
  <si>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</si>
  <si>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</si>
  <si>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</si>
  <si>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</si>
  <si>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</si>
  <si>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</si>
  <si>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</si>
  <si>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</si>
  <si>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</si>
  <si>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</si>
  <si>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</si>
  <si>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</si>
  <si>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</si>
  <si>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</si>
  <si>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</si>
  <si>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</si>
  <si>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</si>
  <si>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</si>
  <si>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</si>
  <si>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</si>
  <si>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</si>
  <si>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</si>
  <si>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</si>
  <si>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</si>
  <si>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</si>
  <si>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</si>
  <si>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</si>
  <si>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</si>
  <si>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</si>
  <si>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</si>
  <si>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</si>
  <si>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</si>
  <si>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</si>
  <si>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</si>
  <si>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</si>
  <si>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</si>
  <si>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</si>
  <si>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</si>
  <si>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</si>
  <si>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</si>
  <si>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</si>
  <si>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</si>
  <si>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</si>
  <si>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</si>
  <si>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</si>
  <si>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</si>
  <si>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</si>
  <si>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</si>
  <si>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</si>
  <si>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</si>
  <si>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</si>
  <si>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</si>
  <si>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</si>
  <si>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</si>
  <si>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</si>
  <si>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</si>
  <si>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</si>
  <si>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</si>
  <si>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</si>
  <si>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</si>
  <si>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</si>
  <si>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</si>
  <si>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</si>
  <si>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</si>
  <si>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</si>
  <si>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</si>
  <si>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</si>
  <si>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</si>
  <si>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</si>
  <si>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</si>
  <si>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</si>
  <si>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</si>
  <si>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</si>
  <si>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</si>
  <si>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</si>
  <si>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</si>
  <si>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</si>
  <si>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</si>
  <si>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</si>
  <si>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</si>
  <si>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</si>
  <si>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</si>
  <si>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</si>
  <si>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</si>
  <si>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</si>
  <si>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</si>
  <si>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</si>
  <si>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</si>
  <si>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</si>
  <si>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</si>
  <si>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</si>
  <si>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</si>
  <si>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</si>
  <si>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</si>
  <si>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</si>
  <si>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</si>
  <si>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</si>
  <si>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</si>
  <si>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</si>
  <si>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</si>
  <si>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</si>
  <si>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</si>
  <si>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</si>
  <si>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</si>
  <si>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</si>
  <si>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</si>
  <si>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</si>
  <si>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</si>
  <si>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</si>
  <si>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</si>
  <si>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</si>
  <si>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</si>
  <si>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</si>
  <si>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</si>
  <si>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</si>
  <si>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</si>
  <si>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</si>
  <si>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</si>
  <si>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</si>
  <si>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</si>
  <si>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</si>
  <si>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</si>
  <si>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</si>
  <si>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</si>
  <si>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</si>
  <si>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</si>
  <si>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</si>
  <si>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</si>
  <si>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</si>
  <si>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</si>
  <si>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</si>
  <si>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</si>
  <si>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</si>
  <si>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</si>
  <si>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</si>
  <si>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</si>
  <si>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</si>
  <si>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</si>
  <si>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</si>
  <si>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</si>
  <si>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</si>
  <si>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</si>
  <si>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</si>
  <si>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</si>
  <si>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</si>
  <si>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</si>
  <si>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</si>
  <si>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</si>
  <si>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</si>
  <si>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</si>
  <si>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</si>
  <si>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</si>
  <si>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</si>
  <si>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</si>
  <si>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</si>
  <si>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</si>
  <si>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</si>
  <si>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</si>
  <si>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</si>
  <si>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</si>
  <si>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</si>
  <si>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</si>
  <si>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</si>
  <si>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</si>
  <si>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</si>
  <si>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</si>
  <si>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</si>
  <si>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</si>
  <si>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</si>
  <si>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</si>
  <si>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</si>
  <si>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</si>
  <si>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</si>
  <si>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</si>
  <si>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</si>
  <si>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</si>
  <si>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</si>
  <si>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</si>
  <si>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</si>
  <si>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</si>
  <si>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</si>
  <si>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</si>
  <si>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</si>
  <si>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</si>
  <si>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</si>
  <si>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</si>
  <si>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</si>
  <si>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</si>
  <si>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</si>
  <si>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</si>
  <si>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</si>
  <si>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</si>
  <si>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</si>
  <si>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</si>
  <si>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</si>
  <si>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</si>
  <si>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</si>
  <si>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</si>
  <si>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</si>
  <si>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</si>
  <si>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</si>
  <si>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</si>
  <si>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</si>
  <si>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</si>
  <si>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</si>
  <si>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</si>
  <si>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</si>
  <si>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</si>
  <si>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</si>
  <si>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</si>
  <si>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</si>
  <si>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</si>
  <si>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</si>
  <si>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</si>
  <si>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</si>
  <si>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</si>
  <si>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</si>
  <si>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</si>
  <si>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</si>
  <si>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</si>
  <si>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</si>
  <si>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</si>
  <si>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</si>
  <si>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</si>
  <si>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</si>
  <si>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</si>
  <si>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</si>
  <si>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</si>
  <si>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</si>
  <si>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</si>
  <si>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</si>
  <si>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</si>
  <si>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</si>
  <si>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</si>
  <si>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</si>
  <si>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</si>
  <si>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</si>
  <si>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</si>
  <si>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</si>
  <si>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</si>
  <si>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</si>
  <si>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</si>
  <si>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</si>
  <si>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</si>
  <si>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</si>
  <si>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</si>
  <si>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</si>
  <si>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</si>
  <si>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</si>
  <si>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</si>
  <si>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</si>
  <si>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</si>
  <si>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</si>
  <si>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</si>
  <si>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</si>
  <si>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</si>
  <si>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</si>
  <si>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</si>
  <si>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</si>
  <si>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</si>
  <si>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</si>
  <si>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</si>
  <si>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</si>
  <si>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</si>
  <si>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</si>
  <si>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</si>
  <si>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</si>
  <si>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</si>
  <si>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</si>
  <si>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</si>
  <si>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</si>
  <si>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</si>
  <si>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</si>
  <si>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</si>
  <si>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</si>
  <si>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</si>
  <si>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</si>
  <si>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</si>
  <si>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</si>
  <si>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</si>
  <si>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</si>
  <si>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</si>
  <si>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</si>
  <si>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</si>
  <si>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</si>
  <si>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</si>
  <si>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</si>
  <si>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</si>
  <si>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</si>
  <si>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</si>
  <si>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</si>
  <si>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</si>
  <si>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</si>
  <si>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</si>
  <si>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</si>
  <si>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</si>
  <si>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</si>
  <si>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</si>
  <si>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</si>
  <si>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</si>
  <si>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</si>
  <si>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</si>
  <si>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</si>
  <si>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</si>
  <si>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</si>
  <si>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</si>
  <si>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</si>
  <si>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</si>
  <si>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</si>
  <si>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</si>
  <si>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</si>
  <si>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</si>
  <si>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</si>
  <si>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</si>
  <si>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</si>
  <si>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</si>
  <si>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</si>
  <si>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</si>
  <si>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</si>
  <si>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</si>
  <si>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</si>
  <si>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</si>
  <si>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</si>
  <si>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</si>
  <si>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</si>
  <si>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</si>
  <si>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</si>
  <si>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</si>
  <si>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</si>
  <si>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</si>
  <si>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</si>
  <si>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</si>
  <si>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</si>
  <si>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</si>
  <si>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</si>
  <si>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</si>
  <si>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</si>
  <si>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</si>
  <si>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</si>
  <si>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</si>
  <si>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</si>
  <si>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</si>
  <si>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</si>
  <si>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</si>
  <si>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</si>
  <si>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</si>
  <si>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</si>
  <si>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</si>
  <si>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</si>
  <si>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</si>
  <si>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</si>
  <si>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</si>
  <si>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</si>
  <si>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</si>
  <si>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</si>
  <si>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</si>
  <si>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</si>
  <si>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</si>
  <si>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</si>
  <si>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</si>
  <si>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</si>
  <si>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</si>
  <si>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</si>
  <si>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</si>
  <si>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</si>
  <si>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</si>
  <si>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</si>
  <si>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</si>
  <si>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</si>
  <si>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</si>
  <si>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</si>
  <si>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</si>
  <si>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</si>
  <si>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</si>
  <si>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</si>
  <si>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</si>
  <si>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</si>
  <si>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</si>
  <si>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</si>
  <si>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</si>
  <si>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</si>
  <si>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</si>
  <si>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</si>
  <si>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</si>
  <si>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</si>
  <si>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</si>
  <si>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</si>
  <si>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</si>
  <si>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</si>
  <si>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</si>
  <si>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</si>
  <si>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</si>
  <si>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</si>
  <si>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</si>
  <si>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</si>
  <si>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</si>
  <si>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</si>
  <si>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</si>
  <si>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</si>
  <si>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</si>
  <si>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</si>
  <si>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</si>
  <si>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</si>
  <si>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</si>
  <si>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</si>
  <si>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</si>
  <si>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</si>
  <si>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</si>
  <si>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</si>
  <si>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</si>
  <si>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</si>
  <si>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</si>
  <si>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</si>
  <si>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</si>
  <si>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</si>
  <si>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</si>
  <si>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</si>
  <si>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</si>
  <si>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</si>
  <si>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</si>
  <si>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</si>
  <si>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</si>
  <si>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</si>
  <si>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</si>
  <si>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</si>
  <si>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</si>
  <si>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</si>
  <si>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</si>
  <si>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</si>
  <si>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</si>
  <si>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</si>
  <si>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</si>
  <si>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</si>
  <si>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</si>
  <si>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</si>
  <si>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</si>
  <si>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</si>
  <si>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</si>
  <si>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</si>
  <si>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</si>
  <si>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</si>
  <si>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</si>
  <si>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</si>
  <si>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</si>
  <si>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</si>
  <si>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</si>
  <si>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</si>
  <si>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</si>
  <si>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</si>
  <si>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</si>
  <si>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</si>
  <si>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</si>
  <si>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</si>
  <si>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</si>
  <si>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</si>
  <si>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</si>
  <si>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</si>
  <si>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</si>
  <si>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</si>
  <si>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</si>
  <si>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</si>
  <si>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</si>
  <si>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</si>
  <si>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</si>
  <si>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</si>
  <si>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</si>
  <si>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</si>
  <si>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</si>
  <si>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</si>
  <si>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</si>
  <si>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</si>
  <si>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</si>
  <si>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</si>
  <si>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</si>
  <si>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</si>
  <si>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</si>
  <si>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</si>
  <si>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</si>
  <si>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</si>
  <si>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</si>
  <si>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</si>
  <si>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</si>
  <si>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</si>
  <si>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</si>
  <si>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</si>
  <si>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</si>
  <si>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</si>
  <si>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</si>
  <si>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</si>
  <si>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</si>
  <si>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</si>
  <si>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</si>
  <si>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</si>
  <si>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</si>
  <si>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</si>
  <si>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</si>
  <si>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</si>
  <si>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</si>
  <si>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</si>
  <si>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</si>
  <si>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</si>
  <si>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</si>
  <si>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</si>
  <si>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</si>
  <si>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</si>
  <si>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</si>
  <si>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</si>
  <si>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</si>
  <si>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</si>
  <si>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</si>
  <si>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</si>
  <si>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</si>
  <si>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</si>
  <si>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</si>
  <si>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</si>
  <si>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</si>
  <si>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</si>
  <si>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</si>
  <si>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</si>
  <si>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</si>
  <si>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</si>
  <si>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</si>
  <si>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</si>
  <si>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</si>
  <si>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</si>
  <si>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</si>
  <si>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</si>
  <si>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</si>
  <si>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</si>
  <si>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</si>
  <si>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</si>
  <si>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</si>
  <si>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</si>
  <si>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</si>
  <si>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</si>
  <si>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</si>
  <si>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</si>
  <si>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</si>
  <si>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</si>
  <si>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</si>
  <si>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</si>
  <si>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</si>
  <si>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</si>
  <si>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</si>
  <si>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</si>
  <si>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</si>
  <si>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</si>
  <si>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</si>
  <si>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</si>
  <si>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</si>
  <si>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</si>
  <si>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</si>
  <si>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</si>
  <si>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</si>
  <si>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</si>
  <si>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</si>
  <si>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</si>
  <si>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</si>
  <si>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</si>
  <si>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</si>
  <si>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</si>
  <si>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</si>
  <si>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</si>
  <si>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</si>
  <si>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</si>
  <si>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</si>
  <si>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</si>
  <si>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</si>
  <si>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</si>
  <si>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</si>
  <si>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</si>
  <si>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</si>
  <si>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</si>
  <si>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</si>
  <si>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</si>
  <si>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</si>
  <si>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</si>
  <si>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</si>
  <si>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</si>
  <si>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</si>
  <si>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</si>
  <si>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</si>
  <si>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</si>
  <si>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</si>
  <si>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</si>
  <si>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</si>
  <si>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</si>
  <si>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</si>
  <si>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</si>
  <si>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</si>
  <si>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</si>
  <si>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</si>
  <si>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</si>
  <si>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</si>
  <si>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</si>
  <si>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</si>
  <si>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</si>
  <si>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</si>
  <si>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</si>
  <si>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</si>
  <si>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</si>
  <si>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</si>
  <si>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</si>
  <si>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</si>
  <si>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</si>
  <si>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</si>
  <si>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</si>
  <si>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</si>
  <si>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</si>
  <si>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</si>
  <si>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</si>
  <si>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</si>
  <si>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</si>
  <si>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</si>
  <si>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</si>
  <si>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</si>
  <si>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</si>
  <si>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</si>
  <si>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</si>
  <si>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</si>
  <si>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</si>
  <si>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</si>
  <si>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</si>
  <si>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</si>
  <si>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</si>
  <si>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</si>
  <si>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</si>
  <si>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</si>
  <si>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</si>
  <si>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</si>
  <si>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</si>
  <si>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</si>
  <si>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</si>
  <si>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</si>
  <si>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</si>
  <si>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</si>
  <si>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</si>
  <si>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</si>
  <si>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</si>
  <si>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</si>
  <si>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</si>
  <si>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</si>
  <si>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</si>
  <si>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</si>
  <si>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</si>
  <si>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</si>
  <si>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</si>
  <si>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</si>
  <si>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</si>
  <si>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</si>
  <si>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</si>
  <si>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</si>
  <si>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</si>
  <si>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</si>
  <si>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</si>
  <si>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</si>
  <si>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</si>
  <si>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</si>
  <si>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</si>
  <si>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</si>
  <si>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</si>
  <si>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</si>
  <si>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</si>
  <si>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</si>
  <si>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</si>
  <si>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</si>
  <si>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</si>
  <si>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</si>
  <si>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</si>
  <si>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</si>
  <si>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</si>
  <si>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</si>
  <si>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</si>
  <si>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</si>
  <si>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</si>
  <si>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</si>
  <si>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</si>
  <si>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</si>
  <si>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</si>
  <si>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</si>
  <si>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</si>
  <si>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</si>
  <si>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</si>
  <si>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</si>
  <si>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</si>
  <si>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</si>
  <si>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</si>
  <si>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</si>
  <si>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</si>
  <si>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</si>
  <si>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</si>
  <si>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</si>
  <si>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</si>
  <si>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</si>
  <si>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</si>
  <si>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</si>
  <si>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</si>
  <si>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</si>
  <si>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</si>
  <si>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</si>
  <si>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</si>
  <si>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</si>
  <si>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</si>
  <si>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</si>
  <si>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</si>
  <si>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</si>
  <si>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</si>
  <si>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</si>
  <si>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</si>
  <si>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</si>
  <si>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</si>
  <si>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</si>
  <si>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</si>
  <si>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</si>
  <si>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</si>
  <si>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</si>
  <si>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</si>
  <si>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</si>
  <si>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</si>
  <si>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</si>
  <si>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</si>
  <si>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</si>
  <si>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</si>
  <si>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</si>
  <si>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</si>
  <si>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</si>
  <si>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</si>
  <si>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</si>
  <si>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</si>
  <si>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</si>
  <si>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</si>
  <si>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</si>
  <si>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</si>
  <si>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</si>
  <si>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</si>
  <si>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</si>
  <si>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</si>
  <si>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</si>
  <si>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</si>
  <si>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</si>
  <si>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</si>
  <si>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</si>
  <si>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</si>
  <si>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</si>
  <si>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</si>
  <si>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</si>
  <si>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</si>
  <si>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</si>
  <si>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</si>
  <si>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</si>
  <si>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</si>
  <si>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</si>
  <si>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</si>
  <si>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</si>
  <si>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</si>
  <si>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</si>
  <si>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</si>
  <si>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</si>
  <si>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</si>
  <si>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</si>
  <si>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</si>
  <si>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</si>
  <si>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</si>
  <si>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</si>
  <si>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</si>
  <si>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</si>
  <si>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</si>
  <si>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</si>
  <si>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</si>
  <si>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</si>
  <si>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</si>
  <si>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</si>
  <si>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</si>
  <si>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</si>
  <si>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</si>
  <si>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</si>
  <si>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</si>
  <si>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</si>
  <si>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</si>
  <si>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</si>
  <si>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</si>
  <si>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</si>
  <si>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</si>
  <si>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</si>
  <si>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</si>
  <si>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</si>
  <si>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</si>
  <si>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</si>
  <si>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</si>
  <si>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</si>
  <si>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</si>
  <si>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</si>
  <si>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</si>
  <si>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</si>
  <si>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</si>
  <si>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</si>
  <si>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</si>
  <si>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</si>
  <si>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</si>
  <si>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</si>
  <si>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</si>
  <si>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</si>
  <si>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</si>
  <si>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</si>
  <si>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</si>
  <si>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</si>
  <si>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</si>
  <si>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</si>
  <si>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</si>
  <si>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</si>
  <si>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</si>
  <si>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</si>
  <si>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</si>
  <si>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</si>
  <si>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</si>
  <si>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</si>
  <si>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</si>
  <si>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</si>
  <si>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</si>
  <si>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</si>
  <si>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</si>
  <si>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</si>
  <si>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</si>
  <si>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</si>
  <si>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</si>
  <si>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</si>
  <si>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</si>
  <si>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</si>
  <si>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</si>
  <si>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</si>
  <si>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</si>
  <si>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</si>
  <si>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</si>
  <si>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</si>
  <si>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</si>
  <si>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</si>
  <si>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</si>
  <si>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</si>
  <si>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</si>
  <si>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</si>
  <si>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</si>
  <si>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</si>
  <si>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</si>
  <si>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</si>
  <si>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</si>
  <si>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</si>
  <si>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</si>
  <si>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</si>
  <si>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</si>
  <si>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</si>
  <si>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</si>
  <si>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</si>
  <si>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</si>
  <si>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</si>
  <si>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</si>
  <si>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</si>
  <si>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</si>
  <si>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</si>
  <si>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</si>
  <si>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</si>
  <si>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</si>
  <si>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</si>
  <si>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</si>
  <si>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</si>
  <si>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</si>
  <si>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</si>
  <si>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</si>
  <si>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</si>
  <si>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</si>
  <si>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</si>
  <si>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</si>
  <si>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</si>
  <si>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</si>
  <si>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</si>
  <si>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</si>
  <si>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</si>
  <si>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</si>
  <si>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</si>
  <si>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</si>
  <si>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</si>
  <si>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</si>
  <si>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</si>
  <si>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</si>
  <si>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</si>
  <si>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</si>
  <si>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</si>
  <si>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</si>
  <si>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</si>
  <si>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</si>
  <si>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</si>
  <si>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</si>
  <si>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</si>
  <si>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</si>
  <si>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</si>
  <si>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</si>
  <si>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</si>
  <si>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</si>
  <si>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</si>
  <si>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</si>
  <si>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</si>
  <si>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</si>
  <si>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</si>
  <si>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</si>
  <si>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</si>
  <si>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</si>
  <si>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</si>
  <si>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</si>
  <si>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</si>
  <si>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</si>
  <si>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</si>
  <si>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</si>
  <si>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</si>
  <si>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</si>
  <si>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</si>
  <si>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</si>
  <si>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</si>
  <si>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</si>
  <si>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</si>
  <si>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</si>
  <si>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</si>
  <si>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</si>
  <si>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</si>
  <si>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</si>
  <si>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</si>
  <si>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</si>
  <si>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</si>
  <si>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</si>
  <si>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</si>
  <si>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</si>
  <si>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</si>
  <si>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</si>
  <si>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</si>
  <si>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</si>
  <si>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</si>
  <si>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</si>
  <si>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</si>
  <si>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</si>
  <si>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</si>
  <si>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</si>
  <si>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</si>
  <si>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</si>
  <si>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</si>
  <si>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</si>
  <si>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</si>
  <si>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</si>
  <si>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</si>
  <si>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</si>
  <si>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</si>
  <si>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</si>
  <si>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</si>
  <si>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</si>
  <si>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</si>
  <si>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</si>
  <si>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</si>
  <si>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</si>
  <si>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</si>
  <si>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</si>
  <si>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</si>
  <si>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</si>
  <si>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</si>
  <si>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</si>
  <si>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</si>
  <si>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</si>
  <si>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</si>
  <si>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</si>
  <si>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</si>
  <si>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</si>
  <si>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</si>
  <si>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</si>
  <si>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</si>
  <si>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</si>
  <si>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</si>
  <si>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</si>
  <si>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</si>
  <si>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</si>
  <si>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</si>
  <si>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</si>
  <si>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</si>
  <si>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</si>
  <si>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</si>
  <si>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</si>
  <si>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</si>
  <si>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</si>
  <si>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</si>
  <si>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</si>
  <si>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</si>
  <si>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</si>
  <si>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</si>
  <si>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</si>
  <si>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</si>
  <si>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</si>
  <si>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</si>
  <si>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</si>
  <si>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</si>
  <si>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</si>
  <si>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</si>
  <si>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</si>
  <si>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</si>
  <si>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</si>
  <si>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</si>
  <si>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</si>
  <si>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</si>
  <si>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</si>
  <si>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</si>
  <si>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</si>
  <si>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</si>
  <si>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</si>
  <si>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</si>
  <si>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</si>
  <si>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</si>
  <si>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</si>
  <si>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</si>
  <si>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</si>
  <si>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</si>
  <si>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</si>
  <si>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</si>
  <si>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</si>
  <si>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</si>
  <si>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</si>
  <si>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</si>
  <si>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</si>
  <si>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</si>
  <si>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</si>
  <si>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</si>
  <si>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</si>
  <si>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</si>
  <si>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</si>
  <si>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</si>
  <si>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</si>
  <si>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</si>
  <si>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</si>
  <si>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</si>
  <si>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</si>
  <si>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</si>
  <si>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</si>
  <si>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</si>
  <si>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</si>
  <si>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</si>
  <si>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</si>
  <si>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</si>
  <si>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</si>
  <si>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</si>
  <si>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</si>
  <si>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</si>
  <si>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</si>
  <si>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</si>
  <si>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</si>
  <si>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</si>
  <si>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</si>
  <si>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</si>
  <si>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</si>
  <si>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</si>
  <si>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</si>
  <si>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</si>
  <si>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</si>
  <si>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</si>
  <si>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</si>
  <si>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</si>
  <si>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</si>
  <si>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</si>
  <si>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</si>
  <si>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</si>
  <si>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</si>
  <si>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</si>
  <si>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</si>
  <si>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</si>
  <si>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</si>
  <si>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</si>
  <si>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</si>
  <si>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</si>
  <si>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</si>
  <si>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</si>
  <si>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</si>
  <si>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</si>
  <si>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</si>
  <si>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</si>
  <si>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</si>
  <si>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</si>
  <si>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</si>
  <si>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</si>
  <si>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</si>
  <si>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</si>
  <si>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</si>
  <si>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</si>
  <si>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</si>
  <si>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</si>
  <si>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</si>
  <si>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</si>
  <si>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</si>
  <si>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</si>
  <si>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</si>
  <si>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</si>
  <si>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</si>
  <si>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</si>
  <si>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</si>
  <si>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</si>
  <si>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</si>
  <si>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</si>
  <si>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</si>
  <si>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</si>
  <si>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</si>
  <si>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</si>
  <si>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</si>
  <si>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</si>
  <si>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</si>
  <si>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</si>
  <si>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</si>
  <si>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</si>
  <si>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</si>
  <si>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</si>
  <si>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</si>
  <si>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</si>
  <si>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</si>
  <si>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</si>
  <si>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</si>
  <si>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</si>
  <si>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</si>
  <si>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</si>
  <si>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</si>
  <si>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</si>
  <si>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</si>
  <si>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</si>
  <si>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</si>
  <si>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</si>
  <si>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</si>
  <si>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</si>
  <si>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</si>
  <si>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</si>
  <si>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</si>
  <si>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</si>
  <si>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</si>
  <si>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</si>
  <si>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</si>
  <si>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</si>
  <si>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</si>
  <si>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</si>
  <si>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</si>
  <si>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</si>
  <si>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</si>
  <si>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</si>
  <si>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</si>
  <si>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</si>
  <si>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</si>
  <si>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</si>
  <si>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</si>
  <si>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</si>
  <si>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</si>
  <si>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</si>
  <si>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</si>
  <si>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</si>
  <si>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</si>
  <si>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</si>
  <si>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</si>
  <si>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</si>
  <si>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</si>
  <si>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</si>
  <si>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</si>
  <si>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</si>
  <si>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</si>
  <si>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</si>
  <si>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</si>
  <si>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</si>
  <si>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</si>
  <si>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</si>
  <si>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</si>
  <si>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</si>
  <si>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</si>
  <si>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</si>
  <si>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</si>
  <si>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</si>
  <si>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</si>
  <si>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</si>
  <si>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</si>
  <si>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</si>
  <si>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</si>
  <si>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</si>
  <si>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</si>
  <si>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</si>
  <si>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</si>
  <si>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</si>
  <si>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</si>
  <si>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</si>
  <si>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</si>
  <si>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</si>
  <si>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</si>
  <si>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</si>
  <si>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</si>
  <si>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</si>
  <si>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</si>
  <si>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</si>
  <si>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</si>
  <si>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</si>
  <si>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</si>
  <si>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</si>
  <si>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</si>
  <si>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</si>
  <si>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</si>
  <si>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</si>
  <si>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</si>
  <si>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</si>
  <si>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</si>
  <si>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</si>
  <si>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</si>
  <si>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</si>
  <si>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</si>
  <si>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</si>
  <si>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</si>
  <si>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</si>
  <si>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</si>
  <si>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</si>
  <si>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</si>
  <si>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</si>
  <si>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</si>
  <si>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</si>
  <si>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</si>
  <si>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</si>
  <si>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</si>
  <si>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</si>
  <si>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</si>
  <si>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</si>
  <si>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</si>
  <si>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</si>
  <si>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</si>
  <si>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</si>
  <si>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</si>
  <si>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</si>
  <si>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</si>
  <si>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</si>
  <si>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</si>
  <si>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</si>
  <si>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</si>
  <si>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</si>
  <si>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</si>
  <si>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</si>
  <si>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</si>
  <si>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</si>
  <si>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</si>
  <si>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</si>
  <si>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</si>
  <si>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</si>
  <si>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</si>
  <si>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</si>
  <si>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</si>
  <si>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</si>
  <si>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</si>
  <si>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</si>
  <si>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</si>
  <si>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</si>
  <si>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</si>
  <si>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</si>
  <si>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</si>
  <si>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</si>
  <si>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</si>
  <si>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</si>
  <si>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</si>
  <si>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</si>
  <si>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</si>
  <si>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</si>
  <si>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</si>
  <si>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</si>
  <si>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</si>
  <si>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</si>
  <si>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</si>
  <si>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</si>
  <si>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</si>
  <si>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</si>
  <si>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</si>
  <si>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</si>
  <si>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</si>
  <si>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</si>
  <si>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</si>
  <si>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</si>
  <si>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</si>
  <si>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</si>
  <si>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</si>
  <si>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</si>
  <si>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</si>
  <si>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</si>
  <si>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</si>
  <si>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</si>
  <si>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</si>
  <si>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</si>
  <si>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</si>
  <si>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</si>
  <si>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</si>
  <si>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</si>
  <si>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</si>
  <si>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</si>
  <si>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</si>
  <si>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</si>
  <si>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</si>
  <si>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</si>
  <si>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</si>
  <si>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</si>
  <si>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</si>
  <si>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</si>
  <si>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</si>
  <si>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</si>
  <si>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</si>
  <si>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</si>
  <si>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</si>
  <si>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</si>
  <si>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</si>
  <si>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</si>
  <si>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</si>
  <si>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</si>
  <si>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</si>
  <si>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</si>
  <si>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</si>
  <si>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</si>
  <si>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</si>
  <si>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</si>
  <si>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</si>
  <si>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</si>
  <si>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</si>
  <si>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</si>
  <si>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</si>
  <si>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</si>
  <si>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</si>
  <si>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</si>
  <si>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</si>
  <si>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</si>
  <si>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</si>
  <si>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</si>
  <si>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</si>
  <si>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</si>
  <si>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</si>
  <si>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</si>
  <si>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</si>
  <si>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</si>
  <si>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</si>
  <si>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</si>
  <si>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</si>
  <si>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</si>
  <si>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</si>
  <si>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</si>
  <si>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</si>
  <si>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</si>
  <si>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</si>
  <si>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</si>
  <si>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</si>
  <si>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</si>
  <si>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</si>
  <si>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</si>
  <si>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</si>
  <si>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</si>
  <si>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</si>
  <si>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</si>
  <si>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</si>
  <si>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</si>
  <si>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</si>
  <si>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</si>
  <si>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</si>
  <si>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</si>
  <si>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</si>
  <si>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</si>
  <si>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</si>
  <si>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</si>
  <si>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</si>
  <si>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</si>
  <si>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</si>
  <si>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</si>
  <si>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</si>
  <si>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</si>
  <si>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</si>
  <si>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</si>
  <si>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</si>
  <si>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</si>
  <si>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</si>
  <si>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</si>
  <si>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</si>
  <si>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</si>
  <si>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</si>
  <si>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</si>
  <si>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</si>
  <si>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</si>
  <si>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</si>
  <si>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</si>
  <si>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</si>
  <si>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</si>
  <si>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</si>
  <si>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</si>
  <si>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</si>
  <si>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</si>
  <si>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</si>
  <si>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</si>
  <si>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</si>
  <si>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</si>
  <si>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</si>
  <si>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</si>
  <si>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</si>
  <si>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</si>
  <si>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</si>
  <si>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</si>
  <si>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</si>
  <si>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</si>
  <si>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</si>
  <si>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</si>
  <si>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</si>
  <si>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</si>
  <si>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</si>
  <si>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</si>
  <si>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</si>
  <si>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</si>
  <si>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</si>
  <si>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</si>
  <si>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</si>
  <si>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</si>
  <si>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</si>
  <si>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</si>
  <si>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</si>
  <si>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</si>
  <si>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</si>
  <si>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</si>
  <si>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</si>
  <si>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</si>
  <si>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</si>
  <si>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</si>
  <si>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</si>
  <si>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</si>
  <si>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</si>
  <si>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</si>
  <si>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</si>
  <si>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</si>
  <si>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</si>
  <si>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</si>
  <si>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</si>
  <si>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</si>
  <si>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</si>
  <si>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</si>
  <si>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</si>
  <si>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</si>
  <si>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</si>
  <si>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</si>
  <si>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</si>
  <si>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</si>
  <si>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</si>
  <si>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</si>
  <si>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</si>
  <si>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</si>
  <si>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</si>
  <si>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</si>
  <si>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</si>
  <si>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</si>
  <si>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</si>
  <si>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</si>
  <si>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</si>
  <si>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</si>
  <si>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</si>
  <si>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</si>
  <si>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</si>
  <si>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</si>
  <si>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</si>
  <si>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</si>
  <si>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</si>
  <si>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</si>
  <si>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</si>
  <si>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</si>
  <si>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</si>
  <si>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</si>
  <si>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</si>
  <si>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</si>
  <si>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</si>
  <si>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</si>
  <si>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</si>
  <si>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</si>
  <si>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</si>
  <si>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</si>
  <si>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</si>
  <si>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</si>
  <si>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</si>
  <si>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</si>
  <si>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</si>
  <si>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</si>
  <si>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</si>
  <si>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</si>
  <si>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</si>
  <si>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</si>
  <si>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</si>
  <si>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</si>
  <si>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</si>
  <si>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</si>
  <si>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</si>
  <si>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</si>
  <si>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</si>
  <si>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</si>
  <si>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</si>
  <si>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</si>
  <si>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</si>
  <si>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</si>
  <si>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</si>
  <si>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</si>
  <si>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</si>
  <si>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</si>
  <si>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</si>
  <si>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</si>
  <si>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</si>
  <si>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</si>
  <si>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</si>
  <si>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</si>
  <si>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</si>
  <si>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</si>
  <si>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</si>
  <si>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</si>
  <si>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</si>
  <si>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</si>
  <si>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</si>
  <si>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</si>
  <si>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</si>
  <si>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</si>
  <si>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</si>
  <si>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</si>
  <si>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</si>
  <si>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</si>
  <si>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</si>
  <si>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</si>
  <si>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</si>
  <si>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</si>
  <si>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</si>
  <si>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</si>
  <si>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</si>
  <si>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</si>
  <si>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</si>
  <si>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</si>
  <si>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</si>
  <si>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</si>
  <si>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</si>
  <si>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</si>
  <si>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</si>
  <si>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</si>
  <si>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</si>
  <si>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</si>
  <si>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</si>
  <si>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</si>
  <si>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</si>
  <si>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</si>
  <si>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</si>
  <si>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</si>
  <si>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</si>
  <si>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</si>
  <si>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</si>
  <si>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</si>
  <si>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</si>
  <si>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</si>
  <si>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</si>
  <si>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</si>
  <si>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</si>
  <si>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</si>
  <si>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</si>
  <si>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</si>
  <si>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</si>
  <si>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</si>
  <si>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</si>
  <si>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</si>
  <si>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</si>
  <si>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</si>
  <si>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</si>
  <si>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</si>
  <si>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</si>
  <si>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</si>
  <si>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</si>
  <si>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</si>
  <si>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</si>
  <si>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</si>
  <si>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</si>
  <si>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</si>
  <si>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</si>
  <si>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</si>
  <si>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</si>
  <si>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</si>
  <si>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</si>
  <si>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</si>
  <si>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</si>
  <si>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</si>
  <si>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</si>
  <si>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</si>
  <si>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</si>
  <si>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</si>
  <si>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</si>
  <si>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</si>
  <si>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</si>
  <si>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</si>
  <si>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</si>
  <si>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</si>
  <si>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</si>
  <si>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</si>
  <si>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</si>
  <si>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</si>
  <si>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</si>
  <si>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</si>
  <si>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</si>
  <si>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</si>
  <si>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</si>
  <si>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</si>
  <si>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</si>
  <si>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</si>
  <si>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</si>
  <si>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</si>
  <si>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</si>
  <si>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</si>
  <si>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</si>
  <si>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</si>
  <si>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</si>
  <si>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</si>
  <si>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</si>
  <si>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</si>
  <si>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</si>
  <si>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</si>
  <si>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</si>
  <si>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</si>
  <si>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</si>
  <si>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</si>
  <si>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</si>
  <si>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</si>
  <si>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</si>
  <si>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</si>
  <si>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</si>
  <si>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</si>
  <si>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</si>
  <si>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</si>
  <si>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</si>
  <si>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</si>
  <si>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</si>
  <si>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</si>
  <si>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</si>
  <si>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</si>
  <si>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</si>
  <si>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</si>
  <si>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</si>
  <si>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</si>
  <si>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</si>
  <si>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</si>
  <si>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</si>
  <si>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</si>
  <si>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</si>
  <si>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</si>
  <si>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</si>
  <si>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</si>
  <si>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</si>
  <si>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</si>
  <si>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</si>
  <si>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</si>
  <si>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</si>
  <si>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</si>
  <si>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</si>
  <si>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</si>
  <si>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</si>
  <si>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</si>
  <si>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</si>
  <si>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</si>
  <si>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</si>
  <si>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</si>
  <si>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</si>
  <si>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</si>
  <si>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</si>
  <si>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</si>
  <si>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</si>
  <si>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</si>
  <si>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</si>
  <si>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</si>
  <si>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</si>
  <si>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</si>
  <si>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</si>
  <si>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</si>
  <si>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</si>
  <si>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</si>
  <si>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</si>
  <si>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</si>
  <si>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</si>
  <si>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</si>
  <si>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</si>
  <si>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</si>
  <si>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</si>
  <si>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</si>
  <si>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</si>
  <si>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</si>
  <si>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</si>
  <si>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</si>
  <si>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</si>
  <si>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</si>
  <si>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</si>
  <si>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</si>
  <si>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</si>
  <si>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</si>
  <si>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</si>
  <si>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</si>
  <si>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</si>
  <si>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</si>
  <si>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</si>
  <si>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</si>
  <si>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</si>
  <si>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</si>
  <si>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</si>
  <si>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</si>
  <si>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</si>
  <si>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</si>
  <si>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</si>
  <si>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</si>
  <si>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</si>
  <si>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</si>
  <si>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</si>
  <si>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</si>
  <si>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</si>
  <si>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</si>
  <si>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</si>
  <si>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</si>
  <si>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</si>
  <si>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</si>
  <si>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</si>
  <si>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</si>
  <si>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</si>
  <si>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</si>
  <si>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</si>
  <si>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</si>
  <si>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</si>
  <si>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</si>
  <si>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</si>
  <si>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</si>
  <si>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</si>
  <si>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</si>
  <si>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</si>
  <si>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</si>
  <si>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</si>
  <si>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</si>
  <si>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</si>
  <si>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</si>
  <si>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</si>
  <si>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</si>
  <si>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</si>
  <si>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</si>
  <si>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</si>
  <si>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</si>
  <si>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</si>
  <si>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</si>
  <si>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</si>
  <si>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</si>
  <si>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</si>
  <si>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</si>
  <si>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</si>
  <si>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</si>
  <si>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</si>
  <si>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</si>
  <si>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</si>
  <si>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</si>
  <si>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</si>
  <si>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</si>
  <si>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</si>
  <si>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</si>
  <si>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</si>
  <si>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</si>
  <si>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</si>
  <si>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</si>
  <si>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</si>
  <si>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</si>
  <si>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</si>
  <si>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</si>
  <si>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</si>
  <si>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</si>
  <si>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</si>
  <si>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</si>
  <si>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</si>
  <si>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</si>
  <si>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</si>
  <si>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</si>
  <si>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</si>
  <si>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</si>
  <si>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</si>
  <si>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</si>
  <si>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</si>
  <si>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</si>
  <si>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</si>
  <si>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</si>
  <si>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</si>
  <si>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</si>
  <si>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</si>
  <si>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</si>
  <si>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</si>
  <si>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</si>
  <si>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</si>
  <si>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</si>
  <si>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</si>
  <si>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</si>
  <si>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</si>
  <si>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</si>
  <si>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</si>
  <si>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</si>
  <si>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</si>
  <si>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</si>
  <si>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</si>
  <si>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</si>
  <si>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</si>
  <si>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</si>
  <si>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</si>
  <si>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</si>
  <si>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</si>
  <si>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</si>
  <si>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</si>
  <si>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</si>
  <si>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</si>
  <si>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</si>
  <si>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</si>
  <si>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</si>
  <si>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</si>
  <si>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</si>
  <si>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</si>
  <si>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</si>
  <si>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</si>
  <si>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</si>
  <si>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</si>
  <si>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</si>
  <si>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</si>
  <si>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</si>
  <si>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</si>
  <si>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</si>
  <si>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</si>
  <si>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</si>
  <si>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</si>
  <si>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</si>
  <si>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</si>
  <si>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</si>
  <si>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</si>
  <si>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</si>
  <si>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</si>
  <si>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</si>
  <si>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</si>
  <si>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</si>
  <si>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</si>
  <si>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</si>
  <si>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</si>
  <si>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</si>
  <si>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</si>
  <si>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</si>
  <si>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</si>
  <si>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</si>
  <si>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</si>
  <si>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</si>
  <si>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</si>
  <si>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</si>
  <si>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</si>
  <si>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</si>
  <si>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</si>
  <si>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</si>
  <si>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</si>
  <si>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</si>
  <si>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</si>
  <si>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</si>
  <si>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</si>
  <si>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</si>
  <si>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</si>
  <si>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</si>
  <si>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</si>
  <si>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</si>
  <si>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</si>
  <si>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</si>
  <si>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</si>
  <si>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</si>
  <si>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</si>
  <si>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</si>
  <si>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</si>
  <si>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</si>
  <si>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</si>
  <si>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</si>
  <si>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</si>
  <si>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</si>
  <si>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</si>
  <si>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</si>
  <si>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</si>
  <si>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</si>
  <si>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</si>
  <si>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</si>
  <si>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</si>
  <si>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</si>
  <si>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</si>
  <si>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</si>
  <si>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</si>
  <si>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</si>
  <si>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</si>
  <si>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</si>
  <si>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</si>
  <si>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</si>
  <si>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</si>
  <si>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</si>
  <si>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</si>
  <si>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</si>
  <si>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</si>
  <si>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</si>
  <si>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</si>
  <si>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</si>
  <si>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</si>
  <si>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</si>
  <si>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</si>
  <si>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</si>
  <si>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</si>
  <si>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</si>
  <si>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</si>
  <si>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</si>
  <si>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</si>
  <si>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</si>
  <si>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</si>
  <si>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</si>
  <si>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</si>
  <si>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</si>
  <si>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</si>
  <si>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</si>
  <si>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</si>
  <si>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</si>
  <si>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</si>
  <si>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</si>
  <si>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</si>
  <si>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</si>
  <si>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</si>
  <si>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</si>
  <si>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</si>
  <si>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</si>
  <si>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</si>
  <si>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</si>
  <si>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</si>
  <si>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</si>
  <si>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</si>
  <si>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</si>
  <si>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</si>
  <si>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</si>
  <si>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</si>
  <si>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</si>
  <si>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</si>
  <si>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</si>
  <si>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</si>
  <si>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</si>
  <si>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</si>
  <si>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</si>
  <si>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</si>
  <si>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</si>
  <si>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</si>
  <si>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</si>
  <si>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</si>
  <si>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</si>
  <si>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</si>
  <si>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</si>
  <si>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</si>
  <si>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</si>
  <si>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</si>
  <si>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</si>
  <si>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</si>
  <si>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</si>
  <si>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</si>
  <si>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</si>
  <si>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</si>
  <si>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</si>
  <si>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</si>
  <si>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</si>
  <si>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</si>
  <si>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</si>
  <si>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</si>
  <si>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</si>
  <si>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</si>
  <si>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</si>
  <si>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</si>
  <si>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</si>
  <si>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</si>
  <si>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</si>
  <si>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</si>
  <si>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</si>
  <si>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</si>
  <si>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</si>
  <si>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</si>
  <si>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</si>
  <si>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</si>
  <si>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</si>
  <si>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</si>
  <si>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</si>
  <si>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</si>
  <si>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</si>
  <si>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</si>
  <si>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</si>
  <si>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</si>
  <si>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</si>
  <si>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</si>
  <si>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</si>
  <si>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</si>
  <si>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</si>
  <si>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</si>
  <si>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</si>
  <si>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</si>
  <si>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</si>
  <si>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</si>
  <si>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</si>
  <si>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</si>
  <si>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</si>
  <si>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</si>
  <si>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</si>
  <si>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</si>
  <si>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</si>
  <si>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</si>
  <si>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</si>
  <si>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</si>
  <si>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</si>
  <si>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</si>
  <si>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</si>
  <si>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</si>
  <si>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</si>
  <si>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</si>
  <si>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</si>
  <si>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</si>
  <si>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</si>
  <si>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</si>
  <si>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</si>
  <si>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</si>
  <si>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</si>
  <si>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</si>
  <si>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</si>
  <si>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</si>
  <si>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</si>
  <si>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</si>
  <si>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</si>
  <si>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</si>
  <si>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</si>
  <si>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</si>
  <si>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</si>
  <si>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</si>
  <si>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</si>
  <si>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</si>
  <si>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</si>
  <si>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</si>
  <si>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</si>
  <si>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</si>
  <si>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</si>
  <si>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</si>
  <si>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</si>
  <si>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</si>
  <si>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</si>
  <si>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</si>
  <si>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</si>
  <si>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</si>
  <si>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</si>
  <si>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</si>
  <si>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</si>
  <si>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</si>
  <si>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</si>
  <si>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</si>
  <si>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</si>
  <si>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</si>
  <si>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</si>
  <si>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</si>
  <si>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</si>
  <si>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</si>
  <si>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</si>
  <si>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</si>
  <si>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</si>
  <si>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</si>
  <si>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</si>
  <si>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</si>
  <si>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</si>
  <si>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</si>
  <si>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</si>
  <si>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</si>
  <si>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</si>
  <si>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</si>
  <si>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</si>
  <si>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</si>
  <si>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</si>
  <si>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</si>
  <si>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</si>
  <si>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</si>
  <si>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</si>
  <si>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</si>
  <si>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</si>
  <si>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</si>
  <si>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</si>
  <si>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</si>
  <si>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</si>
  <si>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</si>
  <si>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</si>
  <si>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</si>
  <si>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</si>
  <si>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</si>
  <si>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</si>
  <si>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</si>
  <si>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</si>
  <si>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</si>
  <si>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</si>
  <si>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</si>
  <si>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</si>
  <si>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</si>
  <si>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</si>
  <si>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</si>
  <si>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</si>
  <si>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</si>
  <si>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</si>
  <si>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</si>
  <si>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</si>
  <si>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</si>
  <si>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</si>
  <si>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</si>
  <si>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</si>
  <si>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</si>
  <si>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</si>
  <si>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</si>
  <si>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</si>
  <si>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</si>
  <si>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</si>
  <si>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</si>
  <si>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</si>
  <si>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</si>
  <si>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</si>
  <si>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</si>
  <si>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</si>
  <si>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</si>
  <si>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</si>
  <si>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</si>
  <si>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</si>
  <si>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</si>
  <si>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</si>
  <si>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</si>
  <si>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</si>
  <si>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</si>
  <si>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</si>
  <si>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</si>
  <si>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</si>
  <si>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</si>
  <si>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</si>
  <si>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</si>
  <si>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</si>
  <si>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</si>
  <si>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</si>
  <si>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</si>
  <si>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</si>
  <si>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</si>
  <si>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</si>
  <si>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</si>
  <si>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</si>
  <si>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</si>
  <si>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</si>
  <si>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</si>
  <si>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</si>
  <si>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</si>
  <si>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</si>
  <si>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</si>
  <si>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</si>
  <si>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</si>
  <si>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</si>
  <si>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</si>
  <si>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</si>
  <si>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</si>
  <si>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</si>
  <si>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</si>
  <si>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</si>
  <si>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</si>
  <si>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</si>
  <si>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</si>
  <si>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</si>
  <si>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</si>
  <si>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</si>
  <si>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</si>
  <si>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</si>
  <si>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</si>
  <si>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</si>
  <si>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</si>
  <si>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</si>
  <si>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</si>
  <si>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</si>
  <si>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</si>
  <si>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</si>
  <si>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</si>
  <si>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</si>
  <si>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</si>
  <si>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</si>
  <si>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</si>
  <si>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</si>
  <si>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</si>
  <si>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</si>
  <si>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</si>
  <si>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</si>
  <si>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</si>
  <si>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</si>
  <si>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</si>
  <si>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</si>
  <si>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</si>
  <si>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</si>
  <si>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</si>
  <si>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</si>
  <si>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</si>
  <si>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</si>
  <si>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</si>
  <si>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</si>
  <si>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</si>
  <si>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</si>
  <si>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</si>
  <si>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</si>
  <si>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</si>
  <si>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</si>
  <si>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</si>
  <si>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</si>
  <si>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</si>
  <si>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</si>
  <si>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</si>
  <si>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</si>
  <si>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</si>
  <si>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</si>
  <si>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</si>
  <si>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</si>
  <si>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</si>
  <si>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</si>
  <si>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</si>
  <si>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</si>
  <si>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</si>
  <si>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</si>
  <si>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</si>
  <si>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</si>
  <si>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</si>
  <si>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</si>
  <si>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</si>
  <si>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</si>
  <si>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</si>
  <si>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</si>
  <si>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</si>
  <si>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</si>
  <si>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</si>
  <si>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</si>
  <si>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</si>
  <si>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</si>
  <si>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</si>
  <si>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</si>
  <si>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</si>
  <si>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</si>
  <si>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</si>
  <si>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</si>
  <si>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</si>
  <si>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</si>
  <si>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</si>
  <si>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</si>
  <si>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</si>
  <si>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</si>
  <si>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</si>
  <si>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</si>
  <si>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</si>
  <si>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</si>
  <si>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</si>
  <si>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</si>
  <si>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</si>
  <si>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</si>
  <si>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</si>
  <si>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</si>
  <si>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</si>
  <si>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</si>
  <si>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</si>
  <si>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</si>
  <si>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</si>
  <si>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</si>
  <si>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</si>
  <si>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</si>
  <si>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</si>
  <si>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</si>
  <si>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</si>
  <si>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</si>
  <si>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</si>
  <si>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</si>
  <si>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</si>
  <si>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</si>
  <si>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</si>
  <si>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</si>
  <si>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</si>
  <si>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</si>
  <si>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</si>
  <si>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</si>
  <si>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</si>
  <si>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</si>
  <si>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</si>
  <si>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</si>
  <si>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</si>
  <si>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</si>
  <si>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</si>
  <si>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</si>
  <si>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</si>
  <si>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</si>
  <si>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</si>
  <si>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</si>
  <si>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</si>
  <si>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</si>
  <si>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</si>
  <si>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</si>
  <si>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</si>
  <si>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</si>
  <si>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</si>
  <si>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</si>
  <si>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</si>
  <si>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</si>
  <si>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</si>
  <si>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</si>
  <si>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</si>
  <si>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</si>
  <si>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</si>
  <si>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</si>
  <si>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</si>
  <si>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</si>
  <si>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</si>
  <si>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</si>
  <si>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</si>
  <si>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</si>
  <si>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</si>
  <si>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</si>
  <si>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</si>
  <si>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</si>
  <si>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</si>
  <si>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</si>
  <si>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</si>
  <si>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</si>
  <si>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</si>
  <si>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</si>
  <si>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</si>
  <si>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</si>
  <si>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</si>
  <si>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</si>
  <si>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</si>
  <si>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</si>
  <si>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</si>
  <si>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</si>
  <si>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</si>
  <si>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</si>
  <si>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</si>
  <si>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</si>
  <si>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</si>
  <si>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</si>
  <si>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</si>
  <si>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</si>
  <si>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</si>
  <si>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</si>
  <si>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</si>
  <si>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</si>
  <si>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</si>
  <si>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</si>
  <si>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</si>
  <si>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</si>
  <si>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</si>
  <si>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</si>
  <si>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</si>
  <si>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</si>
  <si>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</si>
  <si>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</si>
  <si>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</si>
  <si>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</si>
  <si>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</si>
  <si>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</si>
  <si>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</si>
  <si>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</si>
  <si>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</si>
  <si>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</si>
  <si>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</si>
  <si>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</si>
  <si>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</si>
  <si>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</si>
  <si>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</si>
  <si>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</si>
  <si>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</si>
  <si>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</si>
  <si>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</si>
  <si>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</si>
  <si>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</si>
  <si>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</si>
  <si>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</si>
  <si>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</si>
  <si>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</si>
  <si>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</si>
  <si>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</si>
  <si>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</si>
  <si>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</si>
  <si>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</si>
  <si>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</si>
  <si>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</si>
  <si>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</si>
  <si>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</si>
  <si>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</si>
  <si>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</si>
  <si>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</si>
  <si>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</si>
  <si>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</si>
  <si>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</si>
  <si>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</si>
  <si>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</si>
  <si>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</si>
  <si>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</si>
  <si>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</si>
  <si>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</si>
  <si>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</si>
  <si>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</si>
  <si>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</si>
  <si>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</si>
  <si>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</si>
  <si>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</si>
  <si>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</si>
  <si>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</si>
  <si>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</si>
  <si>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</si>
  <si>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</si>
  <si>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</si>
  <si>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</si>
  <si>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</si>
  <si>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</si>
  <si>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</si>
  <si>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</si>
  <si>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</si>
  <si>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</si>
  <si>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</si>
  <si>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</si>
  <si>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</si>
  <si>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</si>
  <si>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</si>
  <si>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</si>
  <si>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</si>
  <si>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</si>
  <si>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</si>
  <si>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</si>
  <si>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</si>
  <si>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</si>
  <si>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</si>
  <si>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</si>
  <si>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</si>
  <si>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</si>
  <si>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</si>
  <si>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</si>
  <si>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</si>
  <si>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</si>
  <si>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</si>
  <si>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</si>
  <si>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</si>
  <si>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</si>
  <si>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</si>
  <si>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</si>
  <si>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</si>
  <si>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</si>
  <si>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</si>
  <si>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</si>
  <si>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</si>
  <si>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</si>
  <si>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</si>
  <si>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</si>
  <si>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</si>
  <si>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</si>
  <si>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</si>
  <si>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</si>
  <si>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</si>
  <si>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</si>
  <si>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</si>
  <si>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</si>
  <si>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</si>
  <si>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</si>
  <si>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</si>
  <si>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</si>
  <si>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</si>
  <si>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</si>
  <si>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</si>
  <si>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</si>
  <si>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</si>
  <si>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</si>
  <si>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</si>
  <si>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</si>
  <si>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</si>
  <si>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</si>
  <si>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</si>
  <si>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</si>
  <si>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</si>
  <si>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</si>
  <si>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</si>
  <si>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</si>
  <si>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</si>
  <si>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</si>
  <si>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</si>
  <si>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</si>
  <si>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</si>
  <si>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</si>
  <si>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</si>
  <si>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</si>
  <si>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</si>
  <si>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</si>
  <si>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</si>
  <si>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</si>
  <si>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</si>
  <si>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</si>
  <si>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</si>
  <si>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</si>
  <si>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</si>
  <si>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</si>
  <si>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</si>
  <si>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</si>
  <si>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</si>
  <si>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</si>
  <si>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</si>
  <si>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</si>
  <si>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</si>
  <si>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</si>
  <si>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</si>
  <si>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</si>
  <si>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</si>
  <si>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</si>
  <si>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</si>
  <si>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</si>
  <si>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</si>
  <si>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</si>
  <si>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</si>
  <si>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</si>
  <si>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</si>
  <si>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</si>
  <si>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</si>
  <si>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</si>
  <si>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</si>
  <si>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</si>
  <si>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</si>
  <si>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</si>
  <si>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</si>
  <si>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</si>
  <si>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</si>
  <si>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</si>
  <si>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</si>
  <si>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</si>
  <si>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</si>
  <si>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</si>
  <si>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</si>
  <si>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</si>
  <si>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</si>
  <si>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</si>
  <si>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</si>
  <si>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</si>
  <si>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</si>
  <si>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</si>
  <si>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</si>
  <si>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</si>
  <si>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</si>
  <si>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</si>
  <si>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</si>
  <si>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</si>
  <si>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</si>
  <si>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</si>
  <si>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</si>
  <si>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</si>
  <si>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</si>
  <si>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</si>
  <si>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</si>
  <si>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</si>
  <si>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</si>
  <si>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</si>
  <si>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</si>
  <si>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</si>
  <si>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</si>
  <si>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</si>
  <si>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</si>
  <si>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</si>
  <si>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</si>
  <si>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</si>
  <si>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</si>
  <si>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</si>
  <si>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</si>
  <si>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</si>
  <si>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</si>
  <si>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</si>
  <si>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</si>
  <si>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</si>
  <si>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</si>
  <si>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</si>
  <si>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</si>
  <si>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</si>
  <si>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</si>
  <si>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</si>
  <si>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</si>
  <si>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</si>
  <si>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</si>
  <si>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</si>
  <si>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</si>
  <si>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</si>
  <si>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</si>
  <si>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</si>
  <si>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</si>
  <si>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</si>
  <si>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</si>
  <si>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</si>
  <si>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</si>
  <si>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</si>
  <si>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</si>
  <si>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</si>
  <si>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</si>
  <si>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</si>
  <si>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</si>
  <si>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</si>
  <si>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</si>
  <si>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</si>
  <si>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</si>
  <si>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</si>
  <si>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</si>
  <si>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</si>
  <si>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</si>
  <si>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</si>
  <si>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</si>
  <si>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</si>
  <si>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</si>
  <si>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</si>
  <si>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</si>
  <si>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</si>
  <si>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</si>
  <si>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</si>
  <si>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</si>
  <si>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</si>
  <si>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</si>
  <si>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</si>
  <si>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</si>
  <si>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</si>
  <si>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</si>
  <si>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</si>
  <si>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</si>
  <si>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</si>
  <si>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</si>
  <si>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</si>
  <si>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</si>
  <si>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</si>
  <si>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</si>
  <si>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</si>
  <si>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</si>
  <si>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</si>
  <si>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</si>
  <si>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</si>
  <si>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</si>
  <si>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</si>
  <si>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</si>
  <si>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</si>
  <si>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</si>
  <si>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</si>
  <si>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</si>
  <si>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</si>
  <si>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</si>
  <si>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</si>
  <si>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</si>
  <si>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</si>
  <si>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</si>
  <si>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</si>
  <si>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</si>
  <si>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</si>
  <si>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</si>
  <si>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</si>
  <si>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</si>
  <si>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</si>
  <si>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</si>
  <si>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</si>
  <si>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</si>
  <si>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</si>
  <si>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</si>
  <si>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</si>
  <si>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</si>
  <si>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</si>
  <si>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</si>
  <si>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</si>
  <si>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</si>
  <si>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</si>
  <si>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</si>
  <si>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</si>
  <si>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</si>
  <si>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</si>
  <si>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</si>
  <si>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</si>
  <si>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</si>
  <si>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</si>
  <si>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</si>
  <si>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</si>
  <si>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</si>
  <si>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</si>
  <si>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</si>
  <si>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</si>
  <si>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</si>
  <si>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</si>
  <si>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</si>
  <si>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</si>
  <si>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</si>
  <si>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</si>
  <si>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</si>
  <si>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</si>
  <si>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</si>
  <si>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</si>
  <si>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</si>
  <si>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</si>
  <si>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</si>
  <si>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</si>
  <si>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</si>
  <si>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</si>
  <si>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</si>
  <si>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</si>
  <si>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</si>
  <si>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</si>
  <si>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</si>
  <si>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</si>
  <si>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</si>
  <si>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</si>
  <si>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</si>
  <si>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</si>
  <si>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</si>
  <si>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</si>
  <si>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</si>
  <si>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</si>
  <si>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</si>
  <si>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</si>
  <si>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</si>
  <si>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</si>
  <si>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</si>
  <si>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</si>
  <si>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</si>
  <si>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</si>
  <si>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</si>
  <si>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</si>
  <si>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</si>
  <si>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</si>
  <si>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</si>
  <si>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</si>
  <si>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</si>
  <si>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</si>
  <si>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</si>
  <si>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</si>
  <si>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</si>
  <si>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</si>
  <si>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</si>
  <si>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</si>
  <si>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</si>
  <si>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</si>
  <si>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</si>
  <si>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</si>
  <si>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</si>
  <si>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</si>
  <si>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</si>
  <si>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</si>
  <si>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</si>
  <si>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</si>
  <si>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</si>
  <si>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</si>
  <si>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</si>
  <si>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</si>
  <si>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</si>
  <si>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</si>
  <si>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</si>
  <si>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</si>
  <si>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</si>
  <si>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</si>
  <si>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</si>
  <si>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</si>
  <si>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</si>
  <si>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</si>
  <si>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</si>
  <si>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</si>
  <si>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</si>
  <si>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</si>
  <si>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</si>
  <si>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</si>
  <si>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</si>
  <si>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</si>
  <si>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</si>
  <si>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</si>
  <si>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</si>
  <si>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</si>
  <si>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</si>
  <si>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</si>
  <si>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</si>
  <si>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</si>
  <si>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</si>
  <si>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</si>
  <si>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</si>
  <si>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</si>
  <si>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</si>
  <si>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</si>
  <si>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</si>
  <si>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</si>
  <si>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</si>
  <si>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</si>
  <si>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</si>
  <si>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</si>
  <si>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</si>
  <si>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</si>
  <si>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</si>
  <si>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</si>
  <si>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</si>
  <si>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</si>
  <si>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</si>
  <si>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</si>
  <si>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</si>
  <si>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</si>
  <si>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</si>
  <si>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</si>
  <si>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</si>
  <si>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</si>
  <si>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</si>
  <si>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</si>
  <si>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</si>
  <si>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</si>
  <si>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</si>
  <si>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</si>
  <si>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</si>
  <si>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</si>
  <si>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</si>
  <si>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</si>
  <si>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</si>
  <si>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</si>
  <si>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</si>
  <si>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</si>
  <si>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</si>
  <si>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</si>
  <si>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</si>
  <si>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</si>
  <si>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</si>
  <si>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</si>
  <si>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</si>
  <si>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</si>
  <si>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</si>
  <si>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</si>
  <si>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</si>
  <si>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</si>
  <si>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</si>
  <si>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</si>
  <si>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</si>
  <si>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</si>
  <si>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</si>
  <si>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</si>
  <si>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</si>
  <si>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</si>
  <si>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</si>
  <si>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</si>
  <si>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</si>
  <si>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</si>
  <si>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</si>
  <si>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</si>
  <si>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</si>
  <si>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</si>
  <si>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</si>
  <si>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</si>
  <si>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</si>
  <si>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</si>
  <si>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</si>
  <si>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</si>
  <si>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</si>
  <si>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</si>
  <si>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</si>
  <si>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</si>
  <si>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</si>
  <si>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</si>
  <si>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</si>
  <si>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</si>
  <si>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</si>
  <si>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</si>
  <si>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</si>
  <si>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</si>
  <si>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</si>
  <si>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</si>
  <si>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</si>
  <si>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</si>
  <si>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</si>
  <si>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</si>
  <si>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</si>
  <si>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</si>
  <si>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</si>
  <si>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</si>
  <si>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</si>
  <si>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</si>
  <si>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</si>
  <si>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</si>
  <si>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</si>
  <si>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</si>
  <si>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</si>
  <si>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</si>
  <si>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</si>
  <si>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</si>
  <si>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</si>
  <si>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</si>
  <si>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</si>
  <si>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</si>
  <si>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</si>
  <si>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</si>
  <si>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</si>
  <si>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</si>
  <si>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</si>
  <si>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</si>
  <si>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</si>
  <si>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</si>
  <si>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</si>
  <si>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</si>
  <si>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</si>
  <si>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</si>
  <si>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</si>
  <si>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</si>
  <si>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</si>
  <si>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</si>
  <si>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</si>
  <si>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</si>
  <si>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</si>
  <si>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</si>
  <si>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</si>
  <si>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</si>
  <si>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</si>
  <si>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</si>
  <si>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</si>
  <si>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</si>
  <si>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</si>
  <si>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</si>
  <si>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</si>
  <si>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</si>
  <si>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</si>
  <si>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</si>
  <si>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</si>
  <si>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</si>
  <si>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</si>
  <si>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</si>
  <si>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</si>
  <si>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</si>
  <si>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</si>
  <si>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</si>
  <si>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</si>
  <si>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</si>
  <si>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</si>
  <si>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</si>
  <si>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</si>
  <si>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</si>
  <si>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</si>
  <si>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</si>
  <si>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</si>
  <si>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</si>
  <si>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</si>
  <si>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</si>
  <si>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</si>
  <si>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</si>
  <si>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</si>
  <si>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</si>
  <si>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</si>
  <si>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</si>
  <si>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</si>
  <si>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</si>
  <si>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</si>
  <si>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</si>
  <si>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</si>
  <si>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</si>
  <si>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</si>
  <si>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</si>
  <si>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</si>
  <si>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</si>
  <si>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</si>
  <si>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</si>
  <si>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</si>
  <si>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</si>
  <si>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</si>
  <si>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</si>
  <si>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</si>
  <si>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</si>
  <si>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</si>
  <si>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</si>
  <si>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</si>
  <si>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</si>
  <si>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</si>
  <si>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</si>
  <si>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</si>
  <si>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</si>
  <si>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</si>
  <si>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</si>
  <si>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</si>
  <si>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</si>
  <si>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</si>
  <si>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</si>
  <si>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</si>
  <si>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</si>
  <si>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</si>
  <si>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</si>
  <si>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</si>
  <si>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</si>
  <si>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</si>
  <si>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</si>
  <si>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</si>
  <si>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</si>
  <si>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</si>
  <si>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</si>
  <si>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</si>
  <si>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</si>
  <si>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</si>
  <si>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</si>
  <si>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</si>
  <si>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</si>
  <si>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</si>
  <si>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</si>
  <si>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</si>
  <si>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</si>
  <si>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</si>
  <si>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</si>
  <si>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</si>
  <si>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</si>
  <si>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</si>
  <si>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</si>
  <si>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</si>
  <si>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</si>
  <si>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</si>
  <si>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</si>
  <si>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</si>
  <si>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</si>
  <si>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</si>
  <si>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</si>
  <si>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</si>
  <si>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</si>
  <si>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</si>
  <si>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</si>
  <si>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</si>
  <si>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</si>
  <si>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</si>
  <si>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</si>
  <si>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</si>
  <si>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</si>
  <si>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</si>
  <si>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</si>
  <si>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</si>
  <si>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</si>
  <si>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</si>
  <si>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</si>
  <si>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</si>
  <si>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</si>
  <si>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</si>
  <si>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</si>
  <si>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</si>
  <si>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</si>
  <si>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</si>
  <si>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</si>
  <si>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</si>
  <si>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</si>
  <si>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</si>
  <si>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</si>
  <si>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</si>
  <si>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</si>
  <si>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</si>
  <si>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</si>
  <si>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</si>
  <si>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</si>
  <si>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</si>
  <si>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</si>
  <si>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</si>
  <si>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</si>
  <si>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</si>
  <si>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</si>
  <si>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</si>
  <si>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</si>
  <si>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</si>
  <si>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</si>
  <si>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</si>
  <si>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</si>
  <si>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</si>
  <si>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</si>
  <si>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</si>
  <si>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</si>
  <si>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</si>
  <si>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</si>
  <si>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</si>
  <si>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</si>
  <si>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</si>
  <si>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</si>
  <si>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</si>
  <si>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</si>
  <si>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</si>
  <si>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</si>
  <si>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</si>
  <si>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</si>
  <si>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</si>
  <si>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</si>
  <si>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</si>
  <si>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</si>
  <si>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</si>
  <si>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</si>
  <si>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</si>
  <si>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</si>
  <si>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</si>
  <si>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</si>
  <si>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</si>
  <si>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</si>
  <si>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</si>
  <si>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</si>
  <si>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</si>
  <si>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</si>
  <si>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</si>
  <si>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</si>
  <si>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</si>
  <si>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</si>
  <si>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</si>
  <si>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</si>
  <si>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</si>
  <si>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</si>
  <si>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</si>
  <si>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</si>
  <si>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</si>
  <si>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</si>
  <si>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</si>
  <si>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</si>
  <si>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</si>
  <si>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</si>
  <si>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</si>
  <si>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</si>
  <si>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</si>
  <si>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</si>
  <si>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</si>
  <si>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</si>
  <si>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</si>
  <si>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</si>
  <si>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</si>
  <si>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</si>
  <si>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</si>
  <si>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</si>
  <si>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</si>
  <si>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</si>
  <si>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</si>
  <si>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</si>
  <si>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</si>
  <si>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</si>
  <si>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</si>
  <si>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</si>
  <si>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</si>
  <si>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</si>
  <si>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</si>
  <si>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</si>
  <si>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</si>
  <si>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</si>
  <si>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</si>
  <si>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</si>
  <si>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</si>
  <si>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</si>
  <si>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</si>
  <si>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</si>
  <si>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</si>
  <si>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</si>
  <si>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</si>
  <si>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</si>
  <si>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</si>
  <si>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</si>
  <si>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</si>
  <si>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</si>
  <si>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</si>
  <si>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</si>
  <si>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</si>
  <si>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</si>
  <si>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</si>
  <si>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</si>
  <si>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</si>
  <si>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</si>
  <si>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</si>
  <si>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</si>
  <si>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</si>
  <si>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</si>
  <si>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</si>
  <si>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</si>
  <si>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</si>
  <si>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</si>
  <si>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</si>
  <si>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</si>
  <si>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</si>
  <si>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</si>
  <si>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</si>
  <si>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</si>
  <si>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</si>
  <si>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</si>
  <si>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</si>
  <si>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</si>
  <si>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</si>
  <si>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</si>
  <si>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</si>
  <si>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</si>
  <si>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</si>
  <si>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</si>
  <si>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</si>
  <si>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</si>
  <si>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</si>
  <si>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</si>
  <si>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</si>
  <si>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</si>
  <si>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</si>
  <si>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</si>
  <si>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</si>
  <si>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</si>
  <si>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</si>
  <si>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</si>
  <si>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</si>
  <si>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</si>
  <si>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</si>
  <si>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</si>
  <si>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</si>
  <si>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</si>
  <si>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</si>
  <si>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</si>
  <si>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</si>
  <si>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</si>
  <si>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</si>
  <si>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</si>
  <si>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</si>
  <si>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</si>
  <si>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</si>
  <si>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</si>
  <si>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</si>
  <si>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</si>
  <si>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</si>
  <si>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</si>
  <si>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</si>
  <si>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</si>
  <si>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</si>
  <si>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</si>
  <si>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</si>
  <si>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</si>
  <si>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</si>
  <si>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</si>
  <si>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</si>
  <si>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</si>
  <si>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</si>
  <si>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</si>
  <si>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</si>
  <si>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</si>
  <si>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</si>
  <si>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</si>
  <si>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</si>
  <si>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</si>
  <si>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</si>
  <si>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</si>
  <si>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</si>
  <si>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</si>
  <si>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</si>
  <si>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</si>
  <si>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</si>
  <si>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</si>
  <si>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</si>
  <si>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</si>
  <si>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</si>
  <si>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</si>
  <si>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</si>
  <si>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</si>
  <si>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</si>
  <si>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</si>
  <si>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</si>
  <si>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</si>
  <si>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</si>
  <si>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</si>
  <si>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</si>
  <si>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</si>
  <si>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</si>
  <si>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</si>
  <si>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</si>
  <si>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</si>
  <si>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</si>
  <si>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</si>
  <si>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</si>
  <si>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</si>
  <si>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</si>
  <si>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</si>
  <si>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</si>
  <si>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</si>
  <si>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</si>
  <si>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</si>
  <si>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</si>
  <si>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</si>
  <si>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</si>
  <si>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</si>
  <si>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</si>
  <si>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</si>
  <si>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</si>
  <si>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</si>
  <si>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</si>
  <si>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</si>
  <si>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</si>
  <si>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</si>
  <si>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</si>
  <si>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</si>
  <si>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</si>
  <si>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</si>
  <si>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</si>
  <si>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</si>
  <si>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</si>
  <si>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</si>
  <si>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</si>
  <si>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</si>
  <si>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</si>
  <si>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</si>
  <si>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</si>
  <si>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</si>
  <si>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</si>
  <si>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</si>
  <si>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</si>
  <si>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</si>
  <si>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</si>
  <si>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</si>
  <si>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</si>
  <si>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</si>
  <si>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</si>
  <si>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</si>
  <si>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</si>
  <si>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</si>
  <si>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</si>
  <si>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</si>
  <si>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</si>
  <si>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</si>
  <si>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</si>
  <si>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</si>
  <si>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</si>
  <si>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</si>
  <si>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</si>
  <si>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</si>
  <si>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</si>
  <si>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</si>
  <si>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</si>
  <si>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</si>
  <si>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</si>
  <si>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</si>
  <si>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</si>
  <si>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</si>
  <si>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</si>
  <si>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</si>
  <si>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</si>
  <si>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</si>
  <si>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</si>
  <si>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</si>
  <si>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</si>
  <si>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</si>
  <si>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</si>
  <si>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</si>
  <si>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</si>
  <si>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</si>
  <si>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</si>
  <si>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</si>
  <si>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</si>
  <si>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</si>
  <si>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</si>
  <si>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</si>
  <si>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</si>
  <si>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</si>
  <si>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</si>
  <si>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</si>
  <si>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</si>
  <si>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</si>
  <si>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</si>
  <si>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</si>
  <si>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</si>
  <si>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</si>
  <si>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</si>
  <si>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</si>
  <si>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</si>
  <si>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</si>
  <si>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</si>
  <si>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</si>
  <si>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</si>
  <si>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</si>
  <si>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</si>
  <si>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</si>
  <si>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</si>
  <si>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</si>
  <si>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</si>
  <si>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</si>
  <si>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</si>
  <si>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</si>
  <si>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</si>
  <si>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</si>
  <si>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</si>
  <si>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</si>
  <si>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</si>
  <si>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</si>
  <si>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</si>
  <si>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</si>
  <si>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</si>
  <si>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</si>
  <si>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</si>
  <si>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</si>
  <si>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</si>
  <si>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</si>
  <si>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</si>
  <si>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</si>
  <si>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</si>
  <si>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</si>
  <si>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</si>
  <si>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</si>
  <si>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</si>
  <si>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</si>
  <si>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</si>
  <si>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</si>
  <si>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</si>
  <si>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</si>
  <si>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</si>
  <si>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</si>
  <si>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</si>
  <si>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</si>
  <si>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</si>
  <si>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</si>
  <si>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</si>
  <si>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</si>
  <si>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</si>
  <si>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</si>
  <si>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</si>
  <si>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</si>
  <si>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</si>
  <si>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</si>
  <si>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</si>
  <si>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</si>
  <si>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</si>
  <si>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</si>
  <si>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</si>
  <si>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</si>
  <si>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</si>
  <si>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</si>
  <si>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</si>
  <si>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</si>
  <si>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</si>
  <si>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</si>
  <si>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</si>
  <si>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</si>
  <si>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</si>
  <si>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</si>
  <si>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</si>
  <si>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</si>
  <si>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</si>
  <si>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</si>
  <si>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</si>
  <si>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</si>
  <si>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</si>
  <si>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</si>
  <si>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</si>
  <si>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</si>
  <si>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</si>
  <si>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</si>
  <si>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</si>
  <si>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</si>
  <si>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</si>
  <si>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</si>
  <si>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</si>
  <si>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</si>
  <si>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</si>
  <si>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</si>
  <si>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</si>
  <si>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</si>
  <si>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</si>
  <si>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</si>
  <si>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</si>
  <si>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</si>
  <si>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</si>
  <si>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</si>
  <si>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</si>
  <si>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</si>
  <si>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</si>
  <si>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</si>
  <si>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</si>
  <si>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</si>
  <si>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</si>
  <si>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</si>
  <si>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</si>
  <si>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</si>
  <si>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</si>
  <si>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</si>
  <si>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</si>
  <si>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</si>
  <si>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</si>
  <si>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</si>
  <si>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</si>
  <si>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</si>
  <si>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</si>
  <si>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</si>
  <si>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</si>
  <si>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</si>
  <si>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</si>
  <si>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</si>
  <si>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</si>
  <si>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</si>
  <si>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</si>
  <si>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</si>
  <si>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</si>
  <si>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</si>
  <si>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</si>
  <si>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</si>
  <si>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</si>
  <si>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</si>
  <si>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</si>
  <si>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</si>
  <si>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</si>
  <si>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</si>
  <si>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</si>
  <si>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</si>
  <si>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</si>
  <si>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</si>
  <si>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</si>
  <si>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</si>
  <si>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</si>
  <si>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</si>
  <si>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</si>
  <si>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</si>
  <si>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</si>
  <si>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</si>
  <si>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</si>
  <si>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</si>
  <si>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</si>
  <si>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</si>
  <si>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</si>
  <si>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</si>
  <si>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</si>
  <si>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</si>
  <si>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</si>
  <si>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</si>
  <si>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</si>
  <si>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</si>
  <si>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</si>
  <si>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</si>
  <si>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</si>
  <si>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</si>
  <si>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</si>
  <si>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</si>
  <si>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</si>
  <si>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</si>
  <si>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</si>
  <si>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</si>
  <si>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</si>
  <si>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</si>
  <si>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</si>
  <si>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</si>
  <si>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</si>
  <si>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</si>
  <si>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</si>
  <si>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</si>
  <si>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</si>
  <si>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</si>
  <si>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</si>
  <si>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</si>
  <si>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</si>
  <si>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</si>
  <si>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</si>
  <si>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</si>
  <si>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</si>
  <si>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</si>
  <si>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</si>
  <si>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</si>
  <si>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</si>
  <si>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</si>
  <si>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</si>
  <si>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</si>
  <si>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</si>
  <si>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</si>
  <si>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</si>
  <si>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</si>
  <si>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</si>
  <si>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</si>
  <si>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</si>
  <si>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</si>
  <si>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</si>
  <si>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</si>
  <si>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</si>
  <si>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</si>
  <si>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</si>
  <si>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</si>
  <si>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</si>
  <si>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</si>
  <si>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</si>
  <si>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</si>
  <si>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</si>
  <si>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</si>
  <si>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</si>
  <si>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</si>
  <si>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</si>
  <si>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</si>
  <si>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</si>
  <si>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</si>
  <si>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</si>
  <si>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</si>
  <si>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</si>
  <si>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</si>
  <si>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</si>
  <si>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</si>
  <si>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</si>
  <si>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</si>
  <si>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</si>
  <si>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</si>
  <si>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</si>
  <si>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</si>
  <si>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</si>
  <si>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</si>
  <si>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</si>
  <si>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</si>
  <si>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</si>
  <si>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</si>
  <si>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</si>
  <si>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</si>
  <si>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</si>
  <si>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</si>
  <si>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</si>
  <si>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</si>
  <si>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</si>
  <si>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</si>
  <si>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</si>
  <si>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</si>
  <si>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</si>
  <si>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</si>
  <si>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</si>
  <si>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</si>
  <si>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</si>
  <si>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</si>
  <si>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</si>
  <si>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</si>
  <si>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</si>
  <si>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</si>
  <si>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</si>
  <si>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</si>
  <si>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</si>
  <si>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</si>
  <si>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</si>
  <si>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</si>
  <si>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</si>
  <si>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</si>
  <si>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</si>
  <si>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</si>
  <si>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</si>
  <si>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</si>
  <si>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</si>
  <si>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</si>
  <si>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</si>
  <si>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</si>
  <si>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</si>
  <si>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</si>
  <si>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</si>
  <si>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</si>
  <si>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</si>
  <si>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</si>
  <si>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</si>
  <si>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</si>
  <si>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</si>
  <si>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</si>
  <si>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</si>
  <si>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</si>
  <si>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</si>
  <si>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</si>
  <si>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</si>
  <si>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</si>
  <si>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</si>
  <si>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</si>
  <si>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</si>
  <si>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</si>
  <si>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</si>
  <si>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</si>
  <si>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</si>
  <si>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</si>
  <si>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</si>
  <si>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</si>
  <si>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</si>
  <si>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</si>
  <si>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</si>
  <si>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</si>
  <si>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</si>
  <si>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</si>
  <si>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</si>
  <si>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</si>
  <si>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</si>
  <si>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</si>
  <si>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</si>
  <si>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</si>
  <si>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</si>
  <si>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</si>
  <si>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</si>
  <si>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</si>
  <si>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</si>
  <si>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</si>
  <si>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</si>
  <si>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</si>
  <si>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</si>
  <si>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</si>
  <si>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</si>
  <si>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</si>
  <si>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</si>
  <si>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</si>
  <si>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</si>
  <si>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</si>
  <si>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</si>
  <si>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</si>
  <si>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</si>
  <si>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</si>
  <si>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</si>
  <si>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</si>
  <si>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</si>
  <si>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</si>
  <si>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</si>
  <si>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</si>
  <si>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</si>
  <si>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</si>
  <si>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</si>
  <si>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</si>
  <si>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</si>
  <si>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</si>
  <si>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</si>
  <si>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</si>
  <si>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</si>
  <si>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</si>
  <si>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</si>
  <si>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</si>
  <si>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</si>
  <si>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</si>
  <si>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</si>
  <si>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</si>
  <si>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</si>
  <si>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</si>
  <si>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</si>
  <si>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</si>
  <si>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</si>
  <si>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</si>
  <si>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</si>
  <si>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</si>
  <si>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</si>
  <si>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</si>
  <si>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</si>
  <si>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</si>
  <si>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</si>
  <si>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</si>
  <si>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</si>
  <si>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</si>
  <si>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</si>
  <si>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</si>
  <si>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</si>
  <si>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</si>
  <si>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</si>
  <si>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</si>
  <si>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</si>
  <si>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</si>
  <si>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</si>
  <si>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</si>
  <si>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</si>
  <si>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</si>
  <si>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</si>
  <si>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</si>
  <si>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</si>
  <si>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</si>
  <si>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</si>
  <si>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</si>
  <si>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</si>
  <si>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</si>
  <si>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</si>
  <si>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</si>
  <si>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</si>
  <si>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</si>
  <si>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</si>
  <si>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</si>
  <si>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</si>
  <si>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</si>
  <si>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</si>
  <si>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</si>
  <si>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</si>
  <si>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</si>
  <si>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</si>
  <si>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</si>
  <si>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</si>
  <si>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</si>
  <si>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</si>
  <si>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</si>
  <si>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</si>
  <si>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</si>
  <si>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</si>
  <si>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</si>
  <si>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</si>
  <si>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</si>
  <si>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</si>
  <si>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</si>
  <si>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</si>
  <si>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</si>
  <si>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</si>
  <si>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</si>
  <si>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</si>
  <si>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</si>
  <si>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</si>
  <si>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</si>
  <si>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</si>
  <si>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</si>
  <si>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</si>
  <si>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</si>
  <si>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</si>
  <si>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</si>
  <si>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</si>
  <si>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</si>
  <si>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</si>
  <si>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</si>
  <si>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</si>
  <si>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</si>
  <si>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</si>
  <si>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</si>
  <si>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</si>
  <si>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</si>
  <si>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</si>
  <si>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</si>
  <si>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</si>
  <si>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</si>
  <si>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</si>
  <si>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</si>
  <si>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</si>
  <si>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</si>
  <si>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</si>
  <si>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</si>
  <si>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</si>
  <si>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</si>
  <si>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</si>
  <si>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</si>
  <si>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</si>
  <si>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</si>
  <si>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</si>
  <si>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</si>
  <si>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</si>
  <si>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</si>
  <si>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</si>
  <si>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</si>
  <si>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</si>
  <si>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</si>
  <si>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</si>
  <si>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</si>
  <si>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</si>
  <si>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</si>
  <si>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</si>
  <si>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</si>
  <si>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</si>
  <si>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</si>
  <si>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</si>
  <si>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</si>
  <si>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</si>
  <si>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</si>
  <si>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</si>
  <si>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</si>
  <si>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</si>
  <si>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</si>
  <si>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</si>
  <si>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</si>
  <si>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</si>
  <si>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</si>
  <si>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</si>
  <si>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</si>
  <si>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</si>
  <si>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</si>
  <si>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</si>
  <si>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</si>
  <si>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</si>
  <si>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</si>
  <si>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</si>
  <si>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</si>
  <si>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</si>
  <si>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</si>
  <si>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</si>
  <si>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</si>
  <si>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</si>
  <si>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</si>
  <si>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</si>
  <si>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</si>
  <si>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</si>
  <si>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</si>
  <si>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</si>
  <si>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</si>
  <si>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</si>
  <si>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</si>
  <si>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</si>
  <si>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</si>
  <si>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</si>
  <si>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</si>
  <si>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</si>
  <si>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</si>
  <si>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</si>
  <si>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</si>
  <si>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</si>
  <si>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</si>
  <si>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</si>
  <si>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</si>
  <si>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</si>
  <si>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</si>
  <si>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</si>
  <si>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</si>
  <si>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</si>
  <si>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</si>
  <si>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</si>
  <si>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</si>
  <si>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</si>
  <si>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</si>
  <si>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</si>
  <si>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</si>
  <si>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</si>
  <si>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</si>
  <si>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</si>
  <si>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</si>
  <si>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</si>
  <si>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</si>
  <si>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</si>
  <si>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</si>
  <si>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</si>
  <si>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</si>
  <si>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</si>
  <si>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</si>
  <si>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</si>
  <si>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</si>
  <si>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</si>
  <si>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</si>
  <si>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</si>
  <si>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</si>
  <si>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</si>
  <si>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</si>
  <si>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</si>
  <si>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</si>
  <si>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</si>
  <si>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</si>
  <si>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</si>
  <si>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</si>
  <si>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</si>
  <si>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</si>
  <si>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</si>
  <si>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</si>
  <si>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</si>
  <si>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</si>
  <si>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</si>
  <si>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</si>
  <si>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</si>
  <si>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</si>
  <si>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</si>
  <si>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</si>
  <si>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</si>
  <si>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</si>
  <si>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</si>
  <si>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</si>
  <si>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</si>
  <si>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</si>
  <si>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</si>
  <si>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</si>
  <si>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</si>
  <si>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</si>
  <si>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</si>
  <si>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</si>
  <si>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</si>
  <si>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</si>
  <si>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</si>
  <si>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</si>
  <si>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</si>
  <si>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</si>
  <si>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</si>
  <si>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</si>
  <si>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</si>
  <si>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</si>
  <si>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</si>
  <si>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</si>
  <si>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</si>
  <si>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</si>
  <si>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</si>
  <si>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</si>
  <si>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</si>
  <si>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</si>
  <si>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</si>
  <si>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</si>
  <si>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</si>
  <si>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</si>
  <si>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</si>
  <si>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</si>
  <si>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</si>
  <si>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</si>
  <si>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</si>
  <si>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</si>
  <si>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</si>
  <si>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</si>
  <si>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</si>
  <si>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</si>
  <si>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</si>
  <si>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</si>
  <si>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</si>
  <si>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</si>
  <si>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</si>
  <si>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</si>
  <si>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</si>
  <si>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</si>
  <si>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</si>
  <si>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</si>
  <si>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</si>
  <si>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</si>
  <si>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</si>
  <si>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</si>
  <si>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</si>
  <si>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</si>
  <si>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</si>
  <si>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</si>
  <si>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</si>
  <si>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</si>
  <si>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</si>
  <si>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</si>
  <si>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</si>
  <si>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</si>
  <si>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</si>
  <si>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</si>
  <si>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</si>
  <si>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</si>
  <si>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</si>
  <si>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</si>
  <si>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</si>
  <si>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</si>
  <si>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</si>
  <si>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</si>
  <si>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</si>
  <si>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</si>
  <si>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</si>
  <si>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</si>
  <si>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</si>
  <si>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</si>
  <si>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</si>
  <si>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</si>
  <si>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</si>
  <si>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</si>
  <si>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</si>
  <si>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</si>
  <si>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</si>
  <si>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</si>
  <si>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</si>
  <si>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</si>
  <si>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</si>
  <si>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</si>
  <si>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</si>
  <si>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</si>
  <si>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</si>
  <si>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</si>
  <si>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</si>
  <si>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</si>
  <si>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</si>
  <si>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</si>
  <si>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</si>
  <si>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</si>
  <si>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</si>
  <si>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</si>
  <si>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</si>
  <si>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</si>
  <si>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</si>
  <si>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</si>
  <si>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</si>
  <si>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</si>
  <si>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</si>
  <si>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</si>
  <si>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</si>
  <si>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</si>
  <si>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</si>
  <si>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</si>
  <si>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</si>
  <si>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</si>
  <si>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</si>
  <si>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</si>
  <si>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</si>
  <si>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</si>
  <si>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</si>
  <si>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</si>
  <si>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</si>
  <si>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</si>
  <si>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</si>
  <si>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</si>
  <si>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</si>
  <si>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</si>
  <si>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</si>
  <si>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</si>
  <si>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</si>
  <si>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</si>
  <si>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</si>
  <si>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</si>
  <si>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</si>
  <si>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</si>
  <si>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</si>
  <si>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</si>
  <si>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</si>
  <si>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</si>
  <si>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</si>
  <si>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</si>
  <si>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</si>
  <si>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</si>
  <si>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</si>
  <si>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</si>
  <si>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</si>
  <si>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</si>
  <si>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</si>
  <si>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</si>
  <si>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</si>
  <si>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</si>
  <si>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</si>
  <si>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</si>
  <si>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</si>
  <si>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</si>
  <si>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</si>
  <si>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</si>
  <si>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</si>
  <si>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</si>
  <si>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</si>
  <si>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</si>
  <si>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</si>
  <si>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</si>
  <si>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</si>
  <si>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</si>
  <si>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</si>
  <si>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</si>
  <si>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</si>
  <si>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</si>
  <si>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</si>
  <si>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</si>
  <si>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</si>
  <si>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</si>
  <si>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</si>
  <si>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</si>
  <si>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</si>
  <si>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</si>
  <si>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</si>
  <si>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</si>
  <si>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</si>
  <si>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</si>
  <si>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</si>
  <si>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</si>
  <si>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</si>
  <si>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</si>
  <si>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</si>
  <si>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</si>
  <si>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</si>
  <si>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</si>
  <si>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</si>
  <si>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</si>
  <si>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</si>
  <si>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</si>
  <si>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</si>
  <si>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</si>
  <si>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</si>
  <si>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</si>
  <si>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</si>
  <si>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</si>
  <si>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</si>
  <si>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</si>
  <si>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</si>
  <si>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</si>
  <si>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</si>
  <si>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</si>
  <si>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</si>
  <si>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</si>
  <si>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</si>
  <si>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</si>
  <si>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</si>
  <si>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</si>
  <si>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</si>
  <si>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</si>
  <si>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</si>
  <si>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</si>
  <si>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</si>
  <si>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</si>
  <si>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</si>
  <si>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</si>
  <si>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</si>
  <si>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</si>
  <si>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</si>
  <si>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</si>
  <si>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</si>
  <si>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</si>
  <si>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</si>
  <si>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</si>
  <si>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</si>
  <si>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</si>
  <si>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</si>
  <si>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</si>
  <si>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</si>
  <si>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</si>
  <si>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</si>
  <si>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</si>
  <si>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</si>
  <si>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</si>
  <si>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</si>
  <si>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</si>
  <si>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</si>
  <si>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</si>
  <si>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</si>
  <si>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</si>
  <si>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</si>
  <si>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</si>
  <si>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</si>
  <si>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</si>
  <si>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</si>
  <si>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</si>
  <si>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</si>
  <si>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</si>
  <si>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</si>
  <si>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</si>
  <si>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</si>
  <si>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</si>
  <si>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</si>
  <si>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</si>
  <si>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</si>
  <si>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</si>
  <si>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</si>
  <si>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</si>
  <si>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</si>
  <si>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</si>
  <si>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</si>
  <si>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</si>
  <si>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</si>
  <si>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</si>
  <si>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</si>
  <si>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</si>
  <si>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</si>
  <si>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</si>
  <si>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</si>
  <si>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</si>
  <si>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</si>
  <si>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</si>
  <si>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</si>
  <si>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</si>
  <si>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</si>
  <si>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</si>
  <si>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</si>
  <si>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</si>
  <si>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</si>
  <si>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</si>
  <si>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</si>
  <si>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</si>
  <si>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</si>
  <si>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</si>
  <si>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</si>
  <si>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</si>
  <si>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</si>
  <si>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</si>
  <si>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</si>
  <si>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</si>
  <si>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</si>
  <si>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</si>
  <si>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</si>
  <si>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</si>
  <si>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</si>
  <si>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</si>
  <si>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</si>
  <si>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</si>
  <si>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</si>
  <si>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</si>
  <si>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</si>
  <si>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</si>
  <si>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</si>
  <si>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</si>
  <si>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</si>
  <si>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</si>
  <si>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</si>
  <si>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</si>
  <si>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</si>
  <si>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</si>
  <si>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</si>
  <si>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</si>
  <si>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</si>
  <si>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</si>
  <si>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</si>
  <si>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</si>
  <si>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</si>
  <si>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</si>
  <si>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</si>
  <si>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</si>
  <si>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</si>
  <si>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</si>
  <si>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</si>
  <si>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</si>
  <si>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</si>
  <si>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</si>
  <si>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</si>
  <si>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</si>
  <si>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</si>
  <si>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</si>
  <si>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</si>
  <si>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</si>
  <si>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</si>
  <si>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</si>
  <si>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</si>
  <si>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</si>
  <si>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</si>
  <si>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</si>
  <si>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</si>
  <si>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</si>
  <si>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</si>
  <si>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</si>
  <si>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</si>
  <si>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</si>
  <si>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</si>
  <si>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</si>
  <si>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</si>
  <si>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</si>
  <si>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</si>
  <si>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</si>
  <si>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</si>
  <si>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</si>
  <si>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</si>
  <si>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</si>
  <si>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</si>
  <si>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</si>
  <si>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</si>
  <si>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</si>
  <si>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</si>
  <si>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</si>
  <si>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</si>
  <si>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</si>
  <si>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</si>
  <si>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</si>
  <si>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</si>
  <si>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</si>
  <si>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</si>
  <si>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</si>
  <si>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</si>
  <si>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</si>
  <si>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</si>
  <si>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</si>
  <si>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</si>
  <si>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</si>
  <si>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</si>
  <si>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</si>
  <si>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</si>
  <si>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</si>
  <si>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</si>
  <si>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</si>
  <si>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</si>
  <si>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</si>
  <si>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</si>
  <si>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</si>
  <si>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</si>
  <si>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</si>
  <si>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</si>
  <si>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</si>
  <si>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</si>
  <si>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</si>
  <si>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</si>
  <si>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</si>
  <si>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</si>
  <si>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</si>
  <si>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</si>
  <si>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</si>
  <si>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</si>
  <si>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</si>
  <si>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</si>
  <si>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</si>
  <si>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</si>
  <si>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</si>
  <si>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</si>
  <si>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</si>
  <si>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</si>
  <si>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</si>
  <si>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</si>
  <si>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</si>
  <si>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</si>
  <si>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</si>
  <si>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</si>
  <si>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</si>
  <si>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</si>
  <si>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</si>
  <si>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</si>
  <si>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</si>
  <si>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</si>
  <si>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</si>
  <si>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</si>
  <si>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</si>
  <si>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</si>
  <si>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</si>
  <si>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</si>
  <si>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</si>
  <si>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</si>
  <si>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</si>
  <si>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</si>
  <si>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</si>
  <si>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</si>
  <si>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</si>
  <si>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</si>
  <si>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</si>
  <si>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</si>
  <si>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</si>
  <si>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</si>
  <si>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</si>
  <si>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</si>
  <si>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</si>
  <si>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</si>
  <si>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</si>
  <si>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</si>
  <si>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</si>
  <si>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</si>
  <si>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</si>
  <si>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</si>
  <si>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</si>
  <si>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</si>
  <si>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</si>
  <si>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</si>
  <si>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</si>
  <si>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</si>
  <si>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</si>
  <si>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</si>
  <si>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</si>
  <si>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</si>
  <si>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</si>
  <si>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</si>
  <si>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</si>
  <si>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</si>
  <si>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</si>
  <si>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</si>
  <si>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</si>
  <si>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</si>
  <si>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</si>
  <si>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</si>
  <si>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</si>
  <si>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</si>
  <si>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</si>
  <si>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</si>
  <si>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</si>
  <si>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</si>
  <si>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</si>
  <si>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</si>
  <si>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</si>
  <si>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</si>
  <si>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</si>
  <si>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</si>
  <si>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</si>
  <si>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</si>
  <si>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</si>
  <si>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</si>
  <si>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</si>
  <si>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</si>
  <si>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</si>
  <si>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</si>
  <si>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</si>
  <si>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</si>
  <si>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</si>
  <si>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</si>
  <si>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</si>
  <si>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</si>
  <si>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</si>
  <si>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</si>
  <si>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</si>
  <si>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</si>
  <si>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</si>
  <si>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</si>
  <si>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</si>
  <si>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</si>
  <si>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</si>
  <si>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</si>
  <si>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</si>
  <si>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</si>
  <si>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</si>
  <si>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</si>
  <si>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</si>
  <si>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</si>
  <si>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</si>
  <si>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</si>
  <si>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</si>
  <si>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</si>
  <si>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</si>
  <si>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</si>
  <si>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</si>
  <si>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</si>
  <si>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</si>
  <si>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</si>
  <si>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</si>
  <si>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</si>
  <si>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</si>
  <si>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</si>
  <si>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</si>
  <si>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</si>
  <si>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</si>
  <si>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</si>
  <si>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</si>
  <si>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</si>
  <si>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</si>
  <si>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</si>
  <si>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</si>
  <si>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</si>
  <si>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</si>
  <si>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</si>
  <si>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</si>
  <si>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</si>
  <si>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</si>
  <si>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</si>
  <si>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</si>
  <si>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</si>
  <si>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</si>
  <si>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</si>
  <si>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</si>
  <si>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</si>
  <si>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</si>
  <si>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</si>
  <si>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</si>
  <si>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</si>
  <si>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</si>
  <si>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</si>
  <si>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</si>
  <si>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</si>
  <si>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</si>
  <si>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</si>
  <si>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</si>
  <si>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</si>
  <si>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</si>
  <si>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</si>
  <si>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</si>
  <si>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</si>
  <si>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</si>
  <si>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</si>
  <si>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</si>
  <si>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</si>
  <si>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</si>
  <si>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</si>
  <si>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</si>
  <si>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</si>
  <si>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</si>
  <si>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</si>
  <si>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</si>
  <si>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</si>
  <si>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</si>
  <si>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</si>
  <si>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</si>
  <si>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</si>
  <si>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</si>
  <si>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</si>
  <si>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</si>
  <si>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</si>
  <si>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</si>
  <si>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</si>
  <si>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</si>
  <si>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</si>
  <si>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</si>
  <si>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</si>
  <si>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</si>
  <si>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</si>
  <si>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</si>
  <si>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</si>
  <si>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</si>
  <si>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</si>
  <si>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</si>
  <si>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</si>
  <si>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</si>
  <si>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</si>
  <si>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</si>
  <si>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</si>
  <si>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</si>
  <si>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</si>
  <si>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</si>
  <si>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</si>
  <si>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</si>
  <si>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</si>
  <si>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</si>
  <si>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</si>
  <si>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</si>
  <si>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</si>
  <si>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</si>
  <si>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</si>
  <si>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</si>
  <si>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</si>
  <si>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</si>
  <si>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</si>
  <si>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</si>
  <si>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</si>
  <si>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</si>
  <si>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</si>
  <si>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</si>
  <si>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</si>
  <si>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</si>
  <si>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</si>
  <si>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</si>
  <si>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</si>
  <si>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</si>
  <si>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</si>
  <si>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</si>
  <si>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</si>
  <si>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</si>
  <si>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</si>
  <si>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</si>
  <si>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</si>
  <si>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</si>
  <si>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</si>
  <si>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</si>
  <si>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</si>
  <si>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</si>
  <si>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</si>
  <si>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</si>
  <si>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</si>
  <si>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</si>
  <si>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</si>
  <si>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</si>
  <si>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</si>
  <si>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</si>
  <si>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</si>
  <si>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</si>
  <si>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</si>
  <si>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</si>
  <si>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</si>
  <si>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</si>
  <si>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</si>
  <si>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</si>
  <si>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</si>
  <si>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</si>
  <si>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</si>
  <si>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</si>
  <si>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</si>
  <si>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</si>
  <si>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</si>
  <si>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</si>
  <si>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</si>
  <si>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</si>
  <si>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</si>
  <si>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</si>
  <si>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</si>
  <si>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</si>
  <si>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</si>
  <si>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</si>
  <si>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</si>
  <si>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</si>
  <si>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</si>
  <si>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</si>
  <si>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</si>
  <si>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</si>
  <si>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</si>
  <si>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</si>
  <si>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</si>
  <si>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</si>
  <si>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</si>
  <si>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</si>
  <si>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</si>
  <si>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</si>
  <si>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</si>
  <si>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</si>
  <si>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</si>
  <si>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</si>
  <si>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</si>
  <si>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</si>
  <si>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</si>
  <si>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</si>
  <si>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</si>
  <si>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</si>
  <si>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</si>
  <si>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</si>
  <si>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</si>
  <si>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</si>
  <si>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</si>
  <si>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</si>
  <si>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</si>
  <si>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</si>
  <si>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</si>
  <si>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</si>
  <si>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</si>
  <si>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</si>
  <si>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</si>
  <si>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</si>
  <si>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</si>
  <si>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</si>
  <si>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</si>
  <si>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</si>
  <si>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</si>
  <si>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</si>
  <si>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</si>
  <si>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</si>
  <si>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</si>
  <si>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</si>
  <si>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</si>
  <si>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</si>
  <si>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</si>
  <si>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</si>
  <si>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</si>
  <si>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</si>
  <si>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</si>
  <si>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</si>
  <si>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</si>
  <si>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</si>
  <si>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</si>
  <si>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</si>
  <si>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</si>
  <si>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</si>
  <si>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</si>
  <si>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</si>
  <si>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</si>
  <si>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</si>
  <si>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</si>
  <si>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</si>
  <si>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</si>
  <si>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</si>
  <si>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</si>
  <si>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</si>
  <si>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</si>
  <si>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</si>
  <si>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</si>
  <si>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</si>
  <si>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</si>
  <si>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</si>
  <si>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</si>
  <si>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</si>
  <si>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</si>
  <si>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</si>
  <si>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</si>
  <si>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</si>
  <si>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</si>
  <si>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</si>
  <si>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</si>
  <si>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</si>
  <si>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</si>
  <si>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</si>
  <si>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</si>
  <si>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</si>
  <si>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</si>
  <si>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</si>
  <si>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</si>
  <si>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</si>
  <si>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</si>
  <si>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</si>
  <si>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</si>
  <si>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</si>
  <si>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</si>
  <si>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</si>
  <si>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</si>
  <si>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</si>
  <si>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</si>
  <si>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</si>
  <si>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</si>
  <si>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</si>
  <si>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</si>
  <si>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</si>
  <si>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</si>
  <si>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</si>
  <si>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</si>
  <si>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</si>
  <si>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</si>
  <si>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</si>
  <si>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</si>
  <si>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</si>
  <si>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</si>
  <si>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</si>
  <si>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</si>
  <si>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</si>
  <si>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</si>
  <si>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</si>
  <si>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</si>
  <si>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</si>
  <si>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</si>
  <si>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</si>
  <si>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</si>
  <si>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</si>
  <si>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</si>
  <si>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</si>
  <si>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</si>
  <si>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</si>
  <si>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</si>
  <si>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</si>
  <si>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</si>
  <si>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</si>
  <si>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</si>
  <si>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</si>
  <si>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</si>
  <si>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</si>
  <si>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</si>
  <si>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</si>
  <si>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</si>
  <si>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</si>
  <si>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</si>
  <si>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</si>
  <si>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</si>
  <si>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</si>
  <si>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</si>
  <si>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</si>
  <si>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</si>
  <si>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</si>
  <si>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</si>
  <si>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</si>
  <si>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</si>
  <si>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</si>
  <si>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</si>
  <si>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</si>
  <si>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</si>
  <si>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</si>
  <si>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</si>
  <si>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</si>
  <si>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</si>
  <si>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</si>
  <si>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</si>
  <si>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</si>
  <si>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</si>
  <si>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</si>
  <si>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</si>
  <si>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</si>
  <si>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</si>
  <si>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</si>
  <si>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</si>
  <si>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</si>
  <si>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</si>
  <si>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</si>
  <si>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</si>
  <si>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</si>
  <si>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</si>
  <si>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</si>
  <si>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</si>
  <si>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</si>
  <si>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</si>
  <si>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</si>
  <si>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</si>
  <si>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</si>
  <si>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</si>
  <si>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</si>
  <si>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</si>
  <si>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</si>
  <si>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</si>
  <si>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</si>
  <si>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</si>
  <si>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</si>
  <si>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</si>
  <si>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</si>
  <si>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</si>
  <si>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</si>
  <si>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</si>
  <si>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</si>
  <si>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</si>
  <si>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</si>
  <si>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</si>
  <si>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</si>
  <si>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</si>
  <si>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</si>
  <si>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</si>
  <si>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</si>
  <si>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</si>
  <si>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</si>
  <si>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</si>
  <si>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</si>
  <si>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</si>
  <si>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</si>
  <si>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</si>
  <si>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</si>
  <si>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</si>
  <si>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</si>
  <si>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</si>
  <si>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</si>
  <si>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</si>
  <si>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</si>
  <si>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</si>
  <si>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</si>
  <si>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</si>
  <si>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</si>
  <si>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</si>
  <si>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</si>
  <si>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</si>
  <si>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</si>
  <si>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</si>
  <si>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</si>
  <si>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</si>
  <si>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</si>
  <si>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</si>
  <si>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</si>
  <si>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</si>
  <si>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</si>
  <si>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</si>
  <si>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</si>
  <si>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</si>
  <si>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</si>
  <si>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</si>
  <si>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</si>
  <si>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</si>
  <si>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</si>
  <si>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</si>
  <si>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</si>
  <si>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</si>
  <si>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</si>
  <si>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</si>
  <si>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</si>
  <si>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</si>
  <si>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</si>
  <si>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</si>
  <si>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</si>
  <si>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</si>
  <si>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</si>
  <si>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</si>
  <si>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</si>
  <si>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</si>
  <si>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</si>
  <si>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</si>
  <si>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</si>
  <si>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</si>
  <si>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</si>
  <si>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</si>
  <si>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</si>
  <si>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</si>
  <si>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</si>
  <si>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</si>
  <si>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</si>
  <si>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</si>
  <si>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</si>
  <si>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</si>
  <si>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</si>
  <si>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</si>
  <si>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</si>
  <si>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</si>
  <si>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</si>
  <si>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</si>
  <si>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</si>
  <si>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</si>
  <si>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</si>
  <si>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</si>
  <si>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</si>
  <si>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</si>
  <si>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</si>
  <si>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</si>
  <si>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</si>
  <si>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</si>
  <si>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</si>
  <si>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</si>
  <si>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</si>
  <si>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</si>
  <si>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</si>
  <si>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</si>
  <si>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</si>
  <si>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</si>
  <si>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</si>
  <si>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</si>
  <si>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</si>
  <si>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</si>
  <si>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</si>
  <si>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</si>
  <si>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</si>
  <si>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</si>
  <si>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</si>
  <si>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</si>
  <si>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</si>
  <si>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</si>
  <si>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</si>
  <si>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</si>
  <si>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</si>
  <si>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</si>
  <si>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</si>
  <si>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</si>
  <si>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</si>
  <si>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</si>
  <si>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</si>
  <si>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</si>
  <si>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</si>
  <si>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</si>
  <si>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</si>
  <si>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</si>
  <si>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</si>
  <si>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</si>
  <si>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</si>
  <si>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</si>
  <si>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</si>
  <si>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</si>
  <si>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</si>
  <si>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</si>
  <si>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</si>
  <si>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</si>
  <si>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</si>
  <si>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</si>
  <si>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</si>
  <si>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</si>
  <si>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</si>
  <si>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</si>
  <si>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</si>
  <si>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</si>
  <si>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</si>
  <si>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</si>
  <si>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</si>
  <si>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</si>
  <si>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</si>
  <si>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</si>
  <si>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</si>
  <si>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</si>
  <si>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</si>
  <si>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</si>
  <si>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</si>
  <si>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</si>
  <si>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</si>
  <si>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</si>
  <si>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</si>
  <si>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</si>
  <si>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</si>
  <si>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</si>
  <si>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</si>
  <si>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</si>
  <si>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</si>
  <si>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</si>
  <si>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</si>
  <si>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</si>
  <si>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</si>
  <si>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</si>
  <si>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</si>
  <si>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</si>
  <si>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</si>
  <si>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</si>
  <si>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</si>
  <si>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</si>
  <si>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</si>
  <si>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</si>
  <si>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</si>
  <si>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</si>
  <si>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</si>
  <si>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</si>
  <si>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</si>
  <si>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</si>
  <si>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</si>
  <si>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</si>
  <si>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</si>
  <si>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</si>
  <si>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</si>
  <si>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</si>
  <si>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</si>
  <si>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</si>
  <si>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</si>
  <si>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</si>
  <si>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</si>
  <si>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</si>
  <si>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</si>
  <si>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</si>
  <si>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</si>
  <si>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</si>
  <si>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</si>
  <si>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</si>
  <si>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</si>
  <si>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</si>
  <si>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</si>
  <si>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</si>
  <si>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</si>
  <si>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</si>
  <si>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</si>
  <si>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</si>
  <si>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</si>
  <si>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</si>
  <si>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</si>
  <si>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</si>
  <si>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</si>
  <si>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</si>
  <si>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</si>
  <si>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</si>
  <si>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</si>
  <si>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</si>
  <si>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</si>
  <si>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</si>
  <si>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</si>
  <si>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</si>
  <si>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</si>
  <si>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</si>
  <si>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</si>
  <si>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</si>
  <si>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</si>
  <si>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</si>
  <si>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</si>
  <si>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</si>
  <si>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</si>
  <si>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</si>
  <si>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</si>
  <si>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</si>
  <si>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</si>
  <si>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</si>
  <si>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</si>
  <si>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</si>
  <si>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</si>
  <si>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</si>
  <si>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</si>
  <si>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</si>
  <si>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</si>
  <si>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</si>
  <si>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</si>
  <si>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</si>
  <si>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</si>
  <si>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</si>
  <si>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</si>
  <si>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</si>
  <si>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</si>
  <si>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</si>
  <si>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</si>
  <si>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</si>
  <si>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</si>
  <si>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</si>
  <si>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</si>
  <si>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</si>
  <si>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</si>
  <si>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</si>
  <si>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</si>
  <si>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</si>
  <si>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</si>
  <si>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</si>
  <si>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</si>
  <si>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</si>
  <si>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</si>
  <si>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</si>
  <si>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</si>
  <si>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</si>
  <si>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</si>
  <si>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</si>
  <si>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</si>
  <si>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</si>
  <si>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</si>
  <si>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</si>
  <si>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</si>
  <si>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</si>
  <si>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</si>
  <si>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</si>
  <si>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</si>
  <si>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</si>
  <si>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</si>
  <si>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</si>
  <si>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</si>
  <si>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</si>
  <si>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</si>
  <si>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</si>
  <si>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</si>
  <si>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</si>
  <si>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</si>
  <si>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</si>
  <si>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</si>
  <si>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</si>
  <si>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</si>
  <si>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</si>
  <si>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</si>
  <si>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</si>
  <si>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</si>
  <si>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</si>
  <si>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</si>
  <si>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</si>
  <si>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</si>
  <si>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</si>
  <si>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</si>
  <si>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</si>
  <si>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</si>
  <si>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</si>
  <si>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</si>
  <si>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</si>
  <si>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</si>
  <si>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</si>
  <si>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</si>
  <si>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</si>
  <si>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</si>
  <si>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</si>
  <si>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</si>
  <si>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</si>
  <si>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</si>
  <si>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</si>
  <si>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</si>
  <si>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</si>
  <si>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</si>
  <si>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</si>
  <si>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</si>
  <si>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</si>
  <si>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</si>
  <si>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</si>
  <si>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</si>
  <si>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</si>
  <si>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</si>
  <si>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</si>
  <si>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</si>
  <si>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</si>
  <si>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</si>
  <si>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</si>
  <si>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</si>
  <si>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</si>
  <si>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</si>
  <si>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</si>
  <si>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</si>
  <si>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</si>
  <si>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</si>
  <si>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</si>
  <si>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</si>
  <si>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</si>
  <si>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</si>
  <si>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</si>
  <si>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</si>
  <si>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</si>
  <si>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</si>
  <si>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</si>
  <si>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</si>
  <si>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</si>
  <si>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</si>
  <si>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</si>
  <si>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</si>
  <si>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</si>
  <si>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</si>
  <si>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</si>
  <si>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</si>
  <si>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</si>
  <si>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</si>
  <si>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</si>
  <si>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</si>
  <si>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</si>
  <si>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</si>
  <si>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</si>
  <si>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</si>
  <si>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</si>
  <si>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</si>
  <si>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</si>
  <si>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</si>
  <si>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</si>
  <si>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</si>
  <si>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</si>
  <si>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</si>
  <si>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</si>
  <si>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</si>
  <si>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</si>
  <si>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</si>
  <si>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</si>
  <si>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</si>
  <si>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</si>
  <si>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</si>
  <si>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</si>
  <si>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</si>
  <si>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</si>
  <si>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</si>
  <si>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</si>
  <si>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</si>
  <si>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</si>
  <si>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</si>
  <si>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</si>
  <si>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</si>
  <si>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</si>
  <si>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</si>
  <si>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</si>
  <si>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</si>
  <si>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</si>
  <si>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</si>
  <si>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</si>
  <si>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</si>
  <si>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</si>
  <si>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</si>
  <si>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</si>
  <si>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</si>
  <si>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</si>
  <si>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</si>
  <si>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</si>
  <si>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</si>
  <si>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</si>
  <si>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</si>
  <si>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</si>
  <si>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</si>
  <si>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</si>
  <si>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</si>
  <si>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</si>
  <si>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</si>
  <si>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</si>
  <si>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</si>
  <si>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</si>
  <si>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</si>
  <si>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</si>
  <si>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</si>
  <si>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</si>
  <si>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</si>
  <si>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</si>
  <si>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</si>
  <si>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</si>
  <si>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</si>
  <si>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</si>
  <si>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</si>
  <si>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</si>
  <si>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</si>
  <si>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</si>
  <si>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</si>
  <si>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</si>
  <si>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</si>
  <si>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</si>
  <si>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</si>
  <si>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</si>
  <si>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</si>
  <si>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</si>
  <si>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</si>
  <si>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</si>
  <si>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</si>
  <si>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</si>
  <si>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</si>
  <si>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</si>
  <si>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</si>
  <si>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</si>
  <si>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</si>
  <si>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</si>
  <si>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</si>
  <si>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</si>
  <si>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</si>
  <si>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</si>
  <si>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</si>
  <si>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</si>
  <si>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</si>
  <si>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</si>
  <si>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</si>
  <si>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</si>
  <si>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</si>
  <si>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</si>
  <si>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</si>
  <si>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</si>
  <si>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</si>
  <si>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</si>
  <si>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</si>
  <si>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</si>
  <si>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</si>
  <si>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</si>
  <si>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</si>
  <si>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</si>
  <si>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</si>
  <si>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</si>
  <si>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</si>
  <si>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</si>
  <si>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</si>
  <si>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</si>
  <si>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</si>
  <si>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</si>
  <si>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</si>
  <si>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</si>
  <si>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</si>
  <si>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</si>
  <si>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</si>
  <si>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</si>
  <si>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</si>
  <si>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</si>
  <si>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</si>
  <si>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</si>
  <si>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</si>
  <si>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</si>
  <si>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</si>
  <si>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</si>
  <si>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</si>
  <si>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</si>
  <si>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</si>
  <si>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</si>
  <si>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</si>
  <si>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</si>
  <si>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</si>
  <si>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</si>
  <si>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</si>
  <si>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</si>
  <si>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</si>
  <si>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</si>
  <si>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</si>
  <si>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</si>
  <si>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</si>
  <si>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</si>
  <si>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</si>
  <si>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</si>
  <si>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</si>
  <si>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</si>
  <si>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</si>
  <si>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</si>
  <si>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</si>
  <si>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</si>
  <si>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</si>
  <si>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</si>
  <si>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</si>
  <si>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</si>
  <si>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</si>
  <si>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</si>
  <si>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</si>
  <si>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</si>
  <si>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</si>
  <si>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</si>
  <si>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</si>
  <si>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</si>
  <si>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</si>
  <si>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</si>
  <si>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</si>
  <si>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</si>
  <si>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</si>
  <si>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</si>
  <si>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</si>
  <si>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</si>
  <si>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</si>
  <si>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</si>
  <si>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</si>
  <si>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</si>
  <si>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</si>
  <si>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</si>
  <si>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</si>
  <si>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</si>
  <si>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</si>
  <si>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</si>
  <si>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</si>
  <si>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</si>
  <si>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</si>
  <si>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</si>
  <si>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</si>
  <si>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</si>
  <si>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</si>
  <si>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</si>
  <si>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</si>
  <si>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</si>
  <si>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</si>
  <si>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</si>
  <si>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</si>
  <si>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</si>
  <si>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</si>
  <si>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</si>
  <si>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</si>
  <si>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</si>
  <si>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</si>
  <si>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</si>
  <si>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</si>
  <si>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</si>
  <si>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</si>
  <si>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</si>
  <si>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</si>
  <si>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</si>
  <si>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</si>
  <si>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</si>
  <si>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</si>
  <si>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</si>
  <si>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</si>
  <si>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</si>
  <si>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</si>
  <si>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</si>
  <si>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</si>
  <si>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</si>
  <si>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</si>
  <si>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</si>
  <si>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</si>
  <si>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</si>
  <si>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</si>
  <si>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</si>
  <si>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</si>
  <si>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</si>
  <si>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</si>
  <si>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</si>
  <si>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</si>
  <si>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</si>
  <si>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</si>
  <si>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</si>
  <si>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</si>
  <si>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</si>
  <si>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</si>
  <si>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</si>
  <si>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</si>
  <si>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</si>
  <si>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</si>
  <si>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</si>
  <si>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</si>
  <si>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</si>
  <si>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</si>
  <si>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</si>
  <si>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</si>
  <si>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</si>
  <si>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</si>
  <si>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</si>
  <si>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</si>
  <si>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</si>
  <si>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</si>
  <si>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</si>
  <si>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</si>
  <si>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</si>
  <si>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</si>
  <si>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</si>
  <si>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</si>
  <si>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</si>
  <si>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</si>
  <si>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</si>
  <si>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</si>
  <si>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</si>
  <si>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</si>
  <si>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</si>
  <si>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</si>
  <si>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</si>
  <si>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</si>
  <si>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</si>
  <si>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</si>
  <si>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</si>
  <si>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</si>
  <si>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</si>
  <si>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</si>
  <si>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</si>
  <si>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</si>
  <si>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</si>
  <si>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</si>
  <si>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</si>
  <si>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</si>
  <si>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</si>
  <si>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</si>
  <si>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</si>
  <si>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</si>
  <si>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</si>
  <si>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</si>
  <si>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</si>
  <si>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</si>
  <si>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</si>
  <si>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</si>
  <si>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</si>
  <si>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</si>
  <si>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</si>
  <si>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</si>
  <si>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</si>
  <si>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</si>
  <si>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</si>
  <si>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</si>
  <si>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</si>
  <si>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</si>
  <si>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</si>
  <si>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</si>
  <si>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</si>
  <si>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</si>
  <si>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</si>
  <si>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</si>
  <si>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</si>
  <si>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</si>
  <si>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</si>
  <si>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</si>
  <si>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</si>
  <si>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</si>
  <si>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</si>
  <si>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</si>
  <si>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</si>
  <si>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</si>
  <si>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</si>
  <si>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</si>
  <si>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</si>
  <si>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</si>
  <si>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</si>
  <si>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</si>
  <si>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</si>
  <si>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</si>
  <si>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</si>
  <si>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</si>
  <si>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</si>
  <si>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</si>
  <si>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</si>
  <si>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</si>
  <si>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</si>
  <si>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</si>
  <si>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</si>
  <si>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</si>
  <si>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</si>
  <si>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</si>
  <si>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</si>
  <si>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</si>
  <si>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</si>
  <si>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</si>
  <si>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</si>
  <si>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</si>
  <si>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</si>
  <si>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</si>
  <si>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</si>
  <si>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</si>
  <si>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</si>
  <si>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</si>
  <si>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</si>
  <si>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</si>
  <si>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</si>
  <si>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</si>
  <si>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</si>
  <si>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</si>
  <si>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</si>
  <si>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</si>
  <si>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</si>
  <si>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</si>
  <si>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</si>
  <si>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</si>
  <si>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</si>
  <si>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</si>
  <si>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</si>
  <si>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</si>
  <si>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</si>
  <si>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</si>
  <si>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</si>
  <si>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</si>
  <si>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</si>
  <si>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</si>
  <si>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</si>
  <si>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</si>
  <si>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</si>
  <si>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</si>
  <si>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</si>
  <si>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</si>
  <si>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</si>
  <si>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</si>
  <si>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</si>
  <si>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</si>
  <si>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</si>
  <si>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</si>
  <si>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</si>
  <si>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</si>
  <si>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</si>
  <si>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</si>
  <si>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</si>
  <si>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</si>
  <si>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</si>
  <si>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</si>
  <si>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</si>
  <si>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</si>
  <si>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</si>
  <si>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</si>
  <si>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</si>
  <si>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</si>
  <si>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</si>
  <si>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</si>
  <si>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</si>
  <si>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</si>
  <si>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</si>
  <si>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</si>
  <si>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</si>
  <si>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</si>
  <si>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</si>
  <si>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</si>
  <si>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</si>
  <si>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</si>
  <si>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</si>
  <si>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</si>
  <si>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</si>
  <si>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</si>
  <si>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</si>
  <si>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</si>
  <si>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</si>
  <si>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</si>
  <si>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</si>
  <si>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</si>
  <si>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</si>
  <si>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</si>
  <si>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</si>
  <si>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</si>
  <si>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</si>
  <si>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</si>
  <si>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</si>
  <si>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</si>
  <si>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</si>
  <si>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</si>
  <si>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</si>
  <si>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</si>
  <si>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</si>
  <si>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</si>
  <si>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</si>
  <si>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</si>
  <si>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</si>
  <si>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</si>
  <si>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</si>
  <si>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</si>
  <si>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</si>
  <si>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</si>
  <si>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</si>
  <si>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</si>
  <si>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</si>
  <si>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</si>
  <si>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</si>
  <si>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</si>
  <si>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</si>
  <si>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</si>
  <si>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</si>
  <si>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</si>
  <si>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</si>
  <si>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</si>
  <si>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</si>
  <si>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</si>
  <si>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</si>
  <si>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</si>
  <si>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</si>
  <si>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</si>
  <si>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</si>
  <si>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</si>
  <si>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</si>
  <si>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</si>
  <si>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</si>
  <si>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</si>
  <si>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</si>
  <si>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</si>
  <si>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</si>
  <si>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</si>
  <si>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</si>
  <si>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</si>
  <si>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</si>
  <si>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</si>
  <si>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</si>
  <si>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</si>
  <si>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</si>
  <si>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</si>
  <si>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</si>
  <si>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</si>
  <si>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</si>
  <si>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</si>
  <si>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</si>
  <si>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</si>
  <si>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</si>
  <si>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</si>
  <si>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</si>
  <si>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</si>
  <si>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</si>
  <si>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</si>
  <si>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</si>
  <si>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</si>
  <si>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</si>
  <si>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</si>
  <si>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</si>
  <si>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</si>
  <si>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</si>
  <si>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</si>
  <si>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</si>
  <si>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</si>
  <si>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</si>
  <si>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</si>
  <si>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</si>
  <si>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</si>
  <si>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</si>
  <si>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</si>
  <si>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</si>
  <si>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</si>
  <si>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</si>
  <si>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</si>
  <si>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</si>
  <si>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</si>
  <si>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</si>
  <si>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</si>
  <si>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</si>
  <si>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</si>
  <si>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</si>
  <si>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</si>
  <si>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</si>
  <si>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</si>
  <si>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</si>
  <si>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</si>
  <si>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</si>
  <si>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</si>
  <si>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</si>
  <si>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</si>
  <si>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</si>
  <si>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</si>
  <si>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</si>
  <si>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</si>
  <si>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</si>
  <si>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</si>
  <si>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</si>
  <si>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</si>
  <si>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</si>
  <si>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</si>
  <si>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</si>
  <si>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</si>
  <si>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</si>
  <si>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</si>
  <si>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</si>
  <si>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</si>
  <si>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</si>
  <si>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</si>
  <si>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</si>
  <si>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</si>
  <si>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</si>
  <si>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</si>
  <si>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</si>
  <si>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</si>
  <si>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</si>
  <si>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</si>
  <si>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</si>
  <si>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</si>
  <si>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</si>
  <si>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</si>
  <si>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</si>
  <si>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</si>
  <si>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</si>
  <si>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</si>
  <si>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</si>
  <si>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</si>
  <si>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</si>
  <si>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</si>
  <si>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</si>
  <si>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</si>
  <si>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</si>
  <si>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</si>
  <si>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</si>
  <si>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</si>
  <si>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</si>
  <si>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</si>
  <si>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</si>
  <si>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</si>
  <si>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</si>
  <si>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</si>
  <si>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</si>
  <si>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</si>
  <si>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</si>
  <si>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</si>
  <si>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</si>
  <si>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</si>
  <si>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</si>
  <si>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</si>
  <si>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</si>
  <si>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</si>
  <si>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</si>
  <si>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</si>
  <si>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</si>
  <si>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</si>
  <si>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</si>
  <si>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</si>
  <si>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</si>
  <si>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</si>
  <si>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</si>
  <si>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</si>
  <si>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</si>
  <si>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</si>
  <si>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</si>
  <si>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</si>
  <si>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</si>
  <si>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</si>
  <si>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</si>
  <si>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</si>
  <si>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</si>
  <si>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</si>
  <si>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</si>
  <si>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</si>
  <si>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</si>
  <si>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</si>
  <si>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</si>
  <si>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</si>
  <si>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</si>
  <si>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</si>
  <si>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</si>
  <si>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</si>
  <si>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</si>
  <si>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</si>
  <si>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</si>
  <si>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</si>
  <si>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</si>
  <si>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</si>
  <si>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</si>
  <si>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</si>
  <si>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</si>
  <si>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</si>
  <si>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</si>
  <si>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</si>
  <si>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</si>
  <si>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</si>
  <si>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</si>
  <si>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</si>
  <si>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</si>
  <si>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</si>
  <si>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</si>
  <si>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</si>
  <si>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</si>
  <si>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</si>
  <si>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</si>
  <si>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</si>
  <si>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</si>
  <si>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</si>
  <si>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</si>
  <si>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</si>
  <si>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</si>
  <si>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</si>
  <si>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</si>
  <si>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</si>
  <si>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</si>
  <si>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</si>
  <si>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</si>
  <si>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</si>
  <si>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</si>
  <si>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</si>
  <si>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</si>
  <si>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</si>
  <si>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</si>
  <si>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</si>
  <si>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</si>
  <si>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</si>
  <si>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</si>
  <si>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</si>
  <si>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</si>
  <si>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</si>
  <si>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</si>
  <si>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</si>
  <si>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</si>
  <si>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</si>
  <si>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</si>
  <si>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</si>
  <si>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</si>
  <si>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</si>
  <si>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</si>
  <si>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</si>
  <si>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</si>
  <si>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</si>
  <si>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</si>
  <si>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</si>
  <si>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</si>
  <si>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</si>
  <si>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</si>
  <si>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</si>
  <si>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</si>
  <si>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</si>
  <si>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</si>
  <si>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</si>
  <si>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</si>
  <si>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</si>
  <si>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</si>
  <si>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</si>
  <si>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</si>
  <si>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</si>
  <si>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</si>
  <si>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</si>
  <si>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</si>
  <si>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</si>
  <si>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</si>
  <si>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</si>
  <si>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</si>
  <si>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</si>
  <si>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</si>
  <si>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</si>
  <si>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</si>
  <si>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</si>
  <si>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</si>
  <si>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</si>
  <si>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</si>
  <si>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</si>
  <si>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</si>
  <si>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</si>
  <si>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</si>
  <si>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</si>
  <si>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</si>
  <si>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</si>
  <si>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</si>
  <si>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</si>
  <si>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</si>
  <si>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</si>
  <si>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</si>
  <si>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</si>
  <si>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</si>
  <si>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</si>
  <si>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</si>
  <si>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</si>
  <si>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</si>
  <si>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</si>
  <si>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</si>
  <si>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</si>
  <si>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</si>
  <si>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</si>
  <si>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</si>
  <si>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</si>
  <si>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</si>
  <si>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</si>
  <si>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</si>
  <si>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</si>
  <si>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</si>
  <si>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</si>
  <si>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</si>
  <si>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</si>
  <si>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</si>
  <si>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</si>
  <si>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</si>
  <si>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</si>
  <si>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</si>
  <si>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</si>
  <si>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</si>
  <si>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</si>
  <si>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</si>
  <si>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</si>
  <si>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</si>
  <si>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</si>
  <si>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</si>
  <si>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</si>
  <si>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</si>
  <si>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</si>
  <si>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</si>
  <si>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</si>
  <si>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</si>
  <si>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</si>
  <si>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</si>
  <si>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</si>
  <si>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</si>
  <si>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</si>
  <si>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</si>
  <si>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</si>
  <si>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</si>
  <si>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</si>
  <si>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</si>
  <si>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</si>
  <si>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</si>
  <si>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</si>
  <si>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</si>
  <si>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</si>
  <si>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</si>
  <si>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</si>
  <si>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</si>
  <si>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</si>
  <si>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</si>
  <si>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</si>
  <si>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</si>
  <si>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</si>
  <si>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</si>
  <si>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</si>
  <si>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</si>
  <si>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</si>
  <si>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</si>
  <si>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</si>
  <si>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</si>
  <si>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</si>
  <si>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</si>
  <si>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</si>
  <si>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</si>
  <si>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</si>
  <si>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</si>
  <si>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</si>
  <si>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</si>
  <si>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</si>
  <si>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</si>
  <si>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</si>
  <si>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</si>
  <si>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</si>
  <si>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</si>
  <si>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</si>
  <si>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</si>
  <si>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</si>
  <si>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</si>
  <si>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</si>
  <si>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</si>
  <si>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</si>
  <si>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</si>
  <si>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</si>
  <si>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</si>
  <si>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</si>
  <si>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</si>
  <si>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</si>
  <si>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</si>
  <si>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</si>
  <si>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</si>
  <si>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</si>
  <si>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</si>
  <si>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</si>
  <si>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</si>
  <si>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</si>
  <si>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</si>
  <si>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</si>
  <si>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</si>
  <si>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</si>
  <si>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</si>
  <si>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</si>
  <si>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</si>
  <si>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</si>
  <si>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</si>
  <si>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</si>
  <si>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</si>
  <si>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</si>
  <si>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</si>
  <si>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</si>
  <si>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</si>
  <si>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</si>
  <si>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</si>
  <si>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</si>
  <si>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</si>
  <si>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</si>
  <si>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</si>
  <si>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</si>
  <si>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</si>
  <si>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</si>
  <si>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</si>
  <si>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</si>
  <si>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</si>
  <si>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</si>
  <si>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</si>
  <si>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</si>
  <si>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</si>
  <si>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</si>
  <si>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</si>
  <si>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</si>
  <si>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</si>
  <si>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</si>
  <si>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</si>
  <si>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</si>
  <si>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</si>
  <si>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</si>
  <si>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</si>
  <si>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</si>
  <si>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</si>
  <si>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</si>
  <si>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</si>
  <si>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</si>
  <si>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</si>
  <si>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</si>
  <si>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</si>
  <si>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</si>
  <si>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</si>
  <si>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</si>
  <si>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</si>
  <si>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</si>
  <si>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</si>
  <si>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</si>
  <si>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</si>
  <si>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</si>
  <si>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</si>
  <si>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</si>
  <si>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</si>
  <si>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</si>
  <si>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</si>
  <si>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</si>
  <si>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</si>
  <si>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</si>
  <si>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</si>
  <si>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</si>
  <si>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</si>
  <si>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</si>
  <si>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</si>
  <si>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</si>
  <si>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</si>
  <si>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</si>
  <si>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</si>
  <si>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</si>
  <si>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</si>
  <si>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</si>
  <si>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</si>
  <si>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</si>
  <si>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</si>
  <si>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</si>
  <si>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</si>
  <si>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</si>
  <si>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</si>
  <si>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</si>
  <si>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</si>
  <si>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</si>
  <si>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</si>
  <si>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</si>
  <si>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</si>
  <si>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</si>
  <si>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</si>
  <si>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</si>
  <si>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</si>
  <si>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</si>
  <si>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</si>
  <si>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</si>
  <si>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</si>
  <si>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</si>
  <si>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</si>
  <si>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</si>
  <si>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</si>
  <si>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</si>
  <si>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</si>
  <si>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</si>
  <si>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</si>
  <si>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</si>
  <si>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</si>
  <si>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</si>
  <si>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</si>
  <si>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</si>
  <si>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</si>
  <si>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</si>
  <si>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</si>
  <si>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</si>
  <si>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</si>
  <si>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</si>
  <si>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</si>
  <si>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</si>
  <si>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</si>
  <si>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</si>
  <si>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</si>
  <si>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</si>
  <si>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</si>
  <si>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</si>
  <si>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</si>
  <si>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</si>
  <si>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</si>
  <si>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</si>
  <si>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</si>
  <si>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</si>
  <si>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</si>
  <si>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</si>
  <si>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</si>
  <si>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</si>
  <si>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</si>
  <si>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</si>
  <si>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</si>
  <si>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</si>
  <si>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</si>
  <si>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</si>
  <si>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</si>
  <si>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</si>
  <si>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</si>
  <si>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</si>
  <si>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</si>
  <si>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</si>
  <si>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</si>
  <si>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</si>
  <si>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</si>
  <si>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</si>
  <si>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</si>
  <si>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</si>
  <si>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</si>
  <si>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</si>
  <si>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</si>
  <si>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</si>
  <si>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</si>
  <si>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</si>
  <si>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</si>
  <si>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</si>
  <si>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</si>
  <si>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</si>
  <si>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</si>
  <si>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</si>
  <si>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</si>
  <si>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</si>
  <si>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</si>
  <si>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</si>
  <si>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</si>
  <si>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</si>
  <si>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</si>
  <si>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</si>
  <si>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</si>
  <si>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</si>
  <si>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</si>
  <si>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</si>
  <si>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</si>
  <si>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</si>
  <si>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</si>
  <si>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</si>
  <si>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</si>
  <si>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</si>
  <si>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</si>
  <si>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</si>
  <si>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</si>
  <si>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</si>
  <si>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</si>
  <si>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</si>
  <si>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</si>
  <si>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</si>
  <si>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</si>
  <si>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</si>
  <si>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</si>
  <si>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</si>
  <si>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</si>
  <si>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</si>
  <si>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</si>
  <si>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</si>
  <si>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</si>
  <si>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</si>
  <si>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</si>
  <si>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</si>
  <si>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</si>
  <si>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</si>
  <si>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</si>
  <si>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</si>
  <si>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</si>
  <si>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</si>
  <si>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</si>
  <si>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</si>
  <si>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</si>
  <si>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</si>
  <si>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</si>
  <si>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</si>
  <si>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</si>
  <si>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</si>
  <si>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</si>
  <si>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</si>
  <si>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</si>
  <si>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</si>
  <si>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</si>
  <si>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</si>
  <si>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</si>
  <si>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</si>
  <si>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</si>
  <si>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</si>
  <si>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</si>
  <si>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</si>
  <si>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</si>
  <si>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</si>
  <si>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</si>
  <si>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</si>
  <si>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</si>
  <si>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</si>
  <si>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</si>
  <si>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</si>
  <si>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</si>
  <si>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</si>
  <si>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</si>
  <si>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</si>
  <si>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</si>
  <si>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</si>
  <si>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</si>
  <si>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</si>
  <si>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</si>
  <si>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</si>
  <si>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</si>
  <si>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</si>
  <si>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</si>
  <si>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</si>
  <si>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</si>
  <si>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</si>
  <si>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</si>
  <si>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</si>
  <si>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</si>
  <si>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</si>
  <si>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</si>
  <si>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</si>
  <si>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</si>
  <si>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</si>
  <si>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</si>
  <si>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</si>
  <si>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</si>
  <si>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</si>
  <si>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</si>
  <si>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</si>
  <si>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</si>
  <si>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</si>
  <si>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</si>
  <si>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</si>
  <si>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</si>
  <si>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</si>
  <si>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</si>
  <si>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</si>
  <si>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</si>
  <si>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</si>
  <si>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</si>
  <si>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</si>
  <si>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</si>
  <si>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</si>
  <si>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</si>
  <si>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</si>
  <si>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</si>
  <si>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</si>
  <si>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</si>
  <si>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</si>
  <si>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</si>
  <si>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</si>
  <si>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</si>
  <si>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</si>
  <si>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</si>
  <si>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</si>
  <si>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</si>
  <si>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</si>
  <si>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</si>
  <si>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</si>
  <si>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</si>
  <si>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</si>
  <si>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</si>
  <si>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</si>
  <si>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</si>
  <si>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</si>
  <si>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</si>
  <si>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</si>
  <si>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</si>
  <si>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</si>
  <si>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</si>
  <si>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</si>
  <si>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</si>
  <si>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</si>
  <si>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</si>
  <si>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</si>
  <si>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</si>
  <si>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</si>
  <si>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</si>
  <si>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</si>
  <si>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</si>
  <si>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</si>
  <si>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</si>
  <si>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</si>
  <si>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</si>
  <si>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</si>
  <si>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</si>
  <si>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</si>
  <si>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</si>
  <si>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</si>
  <si>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</si>
  <si>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</si>
  <si>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</si>
  <si>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</si>
  <si>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</si>
  <si>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</si>
  <si>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</si>
  <si>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</si>
  <si>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</si>
  <si>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</si>
  <si>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</si>
  <si>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</si>
  <si>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</si>
  <si>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</si>
  <si>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</si>
  <si>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</si>
  <si>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</si>
  <si>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</si>
  <si>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</si>
  <si>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</si>
  <si>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</si>
  <si>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</si>
  <si>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</si>
  <si>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</si>
  <si>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</si>
  <si>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</si>
  <si>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</si>
  <si>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</si>
  <si>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</si>
  <si>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</si>
  <si>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</si>
  <si>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</si>
  <si>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</si>
  <si>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</si>
  <si>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</si>
  <si>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</si>
  <si>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</si>
  <si>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</si>
  <si>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</si>
  <si>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</si>
  <si>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</si>
  <si>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</si>
  <si>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</si>
  <si>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</si>
  <si>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</si>
  <si>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</si>
  <si>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</si>
  <si>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</si>
  <si>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</si>
  <si>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</si>
  <si>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</si>
  <si>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</si>
  <si>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</si>
  <si>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</si>
  <si>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</si>
  <si>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</si>
  <si>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</si>
  <si>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</si>
  <si>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</si>
  <si>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</si>
  <si>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</si>
  <si>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</si>
  <si>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</si>
  <si>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</si>
  <si>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</si>
  <si>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</si>
  <si>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</si>
  <si>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</si>
  <si>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</si>
  <si>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</si>
  <si>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</si>
  <si>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</si>
  <si>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</si>
  <si>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</si>
  <si>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</si>
  <si>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</si>
  <si>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</si>
  <si>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</si>
  <si>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</si>
  <si>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</si>
  <si>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</si>
  <si>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</si>
  <si>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</si>
  <si>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</si>
  <si>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</si>
  <si>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</si>
  <si>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</si>
  <si>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</si>
  <si>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</si>
  <si>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</si>
  <si>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</si>
  <si>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</si>
  <si>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</si>
  <si>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</si>
  <si>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</si>
  <si>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</si>
  <si>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</si>
  <si>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</si>
  <si>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</si>
  <si>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</si>
  <si>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</si>
  <si>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</si>
  <si>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</si>
  <si>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</si>
  <si>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</si>
  <si>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</si>
  <si>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</si>
  <si>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</si>
  <si>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</si>
  <si>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</si>
  <si>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</si>
  <si>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</si>
  <si>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</si>
  <si>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</si>
  <si>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</si>
  <si>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</si>
  <si>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</si>
  <si>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</si>
  <si>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</si>
  <si>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</si>
  <si>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</si>
  <si>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</si>
  <si>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</si>
  <si>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</si>
  <si>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</si>
  <si>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</si>
  <si>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</si>
  <si>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</si>
  <si>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</si>
  <si>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</si>
  <si>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</si>
  <si>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</si>
  <si>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</si>
  <si>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</si>
  <si>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</si>
  <si>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</si>
  <si>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</si>
  <si>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</si>
  <si>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</si>
  <si>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</si>
  <si>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</si>
  <si>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</si>
  <si>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</si>
  <si>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</si>
  <si>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</si>
  <si>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</si>
  <si>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</si>
  <si>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</si>
  <si>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</si>
  <si>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</si>
  <si>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</si>
  <si>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</si>
  <si>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</si>
  <si>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</si>
  <si>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</si>
  <si>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</si>
  <si>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</si>
  <si>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</si>
  <si>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</si>
  <si>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</si>
  <si>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</si>
  <si>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</si>
  <si>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</si>
  <si>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</si>
  <si>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</si>
  <si>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</si>
  <si>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</si>
  <si>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</si>
  <si>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</si>
  <si>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</si>
  <si>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</si>
  <si>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</si>
  <si>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</si>
  <si>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</si>
  <si>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</si>
  <si>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</si>
  <si>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</si>
  <si>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</si>
  <si>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</si>
  <si>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</si>
  <si>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</si>
  <si>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</si>
  <si>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</si>
  <si>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</si>
  <si>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</si>
  <si>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</si>
  <si>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</si>
  <si>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</si>
  <si>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</si>
  <si>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</si>
  <si>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</si>
  <si>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</si>
  <si>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</si>
  <si>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</si>
  <si>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</si>
  <si>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</si>
  <si>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</si>
  <si>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</si>
  <si>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</si>
  <si>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</si>
  <si>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</si>
  <si>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</si>
  <si>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</si>
  <si>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</si>
  <si>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</si>
  <si>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</si>
  <si>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</si>
  <si>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</si>
  <si>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</si>
  <si>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</si>
  <si>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</si>
  <si>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</si>
  <si>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</si>
  <si>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</si>
  <si>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</si>
  <si>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</si>
  <si>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</si>
  <si>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</si>
  <si>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</si>
  <si>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</si>
  <si>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</si>
  <si>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</si>
  <si>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</si>
  <si>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</si>
  <si>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</si>
  <si>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</si>
  <si>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</si>
  <si>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</si>
  <si>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</si>
  <si>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</si>
  <si>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</si>
  <si>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</si>
  <si>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</si>
  <si>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</si>
  <si>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</si>
  <si>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</si>
  <si>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</si>
  <si>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</si>
  <si>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</si>
  <si>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</si>
  <si>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</si>
  <si>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</si>
  <si>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</si>
  <si>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</si>
  <si>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</si>
  <si>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</si>
  <si>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</si>
  <si>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</si>
  <si>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</si>
  <si>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</si>
  <si>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</si>
  <si>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</si>
  <si>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</si>
  <si>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</si>
  <si>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</si>
  <si>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</si>
  <si>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</si>
  <si>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</si>
  <si>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</si>
  <si>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</si>
  <si>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</si>
  <si>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</si>
  <si>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</si>
  <si>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</si>
  <si>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</si>
  <si>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</si>
  <si>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</si>
  <si>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</si>
  <si>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</si>
  <si>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</si>
  <si>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</si>
  <si>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</si>
  <si>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</si>
  <si>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</si>
  <si>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</si>
  <si>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</si>
  <si>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</si>
  <si>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</si>
  <si>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</si>
  <si>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</si>
  <si>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</si>
  <si>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</si>
  <si>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</si>
  <si>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</si>
  <si>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</si>
  <si>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</si>
  <si>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</si>
  <si>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</si>
  <si>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</si>
  <si>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</si>
  <si>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</si>
  <si>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</si>
  <si>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</si>
  <si>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</si>
  <si>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</si>
  <si>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</si>
  <si>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</si>
  <si>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</si>
  <si>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</si>
  <si>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</si>
  <si>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</si>
  <si>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</si>
  <si>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</si>
  <si>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</si>
  <si>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</si>
  <si>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</si>
  <si>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</si>
  <si>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</si>
  <si>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</si>
  <si>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</si>
  <si>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</si>
  <si>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</si>
  <si>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</si>
  <si>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</si>
  <si>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</si>
  <si>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</si>
  <si>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</si>
  <si>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</si>
  <si>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</si>
  <si>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</si>
  <si>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</si>
  <si>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</si>
  <si>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</si>
  <si>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</si>
  <si>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</si>
  <si>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</si>
  <si>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</si>
  <si>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</si>
  <si>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</si>
  <si>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</si>
  <si>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</si>
  <si>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</si>
  <si>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</si>
  <si>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</si>
  <si>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</si>
  <si>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</si>
  <si>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</si>
  <si>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</si>
  <si>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</si>
  <si>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</si>
  <si>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</si>
  <si>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</si>
  <si>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</si>
  <si>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</si>
  <si>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</si>
  <si>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</si>
  <si>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</si>
  <si>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</si>
  <si>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</si>
  <si>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</si>
  <si>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</si>
  <si>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</si>
  <si>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</si>
  <si>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</si>
  <si>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</si>
  <si>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</si>
  <si>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</si>
  <si>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</si>
  <si>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</si>
  <si>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</si>
  <si>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</si>
  <si>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</si>
  <si>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</si>
  <si>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</si>
  <si>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</si>
  <si>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</si>
  <si>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</si>
  <si>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</si>
  <si>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</si>
  <si>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</si>
  <si>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</si>
  <si>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</si>
  <si>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</si>
  <si>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</si>
  <si>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</si>
  <si>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</si>
  <si>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</si>
  <si>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</si>
  <si>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</si>
  <si>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</si>
  <si>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</si>
  <si>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</si>
  <si>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</si>
  <si>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</si>
  <si>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</si>
  <si>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</si>
  <si>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</si>
  <si>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</si>
  <si>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</si>
  <si>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</si>
  <si>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</si>
  <si>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</si>
  <si>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</si>
  <si>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</si>
  <si>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</si>
  <si>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</si>
  <si>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</si>
  <si>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</si>
  <si>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</si>
  <si>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</si>
  <si>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</si>
  <si>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</si>
  <si>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</si>
  <si>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</si>
  <si>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</si>
  <si>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</si>
  <si>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</si>
  <si>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</si>
  <si>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</si>
  <si>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</si>
  <si>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</si>
  <si>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</si>
  <si>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</si>
  <si>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</si>
  <si>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</si>
  <si>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</si>
  <si>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</si>
  <si>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</si>
  <si>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</si>
  <si>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</si>
  <si>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</si>
  <si>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</si>
  <si>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</si>
  <si>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</si>
  <si>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</si>
  <si>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</si>
  <si>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</si>
  <si>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</si>
  <si>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</si>
  <si>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</si>
  <si>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</si>
  <si>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</si>
  <si>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</si>
  <si>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</si>
  <si>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</si>
  <si>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</si>
  <si>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</si>
  <si>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</si>
  <si>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</si>
  <si>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</si>
  <si>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</si>
  <si>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</si>
  <si>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</si>
  <si>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</si>
  <si>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</si>
  <si>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</si>
  <si>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</si>
  <si>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</si>
  <si>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</si>
  <si>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</si>
  <si>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</si>
  <si>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</si>
  <si>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</si>
  <si>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</si>
  <si>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</si>
  <si>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</si>
  <si>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</si>
  <si>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</si>
  <si>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</si>
  <si>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</si>
  <si>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</si>
  <si>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</si>
  <si>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</si>
  <si>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</si>
  <si>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</si>
  <si>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</si>
  <si>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</si>
  <si>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</si>
  <si>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</si>
  <si>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</si>
  <si>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</si>
  <si>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</si>
  <si>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</si>
  <si>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</si>
  <si>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</si>
  <si>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</si>
  <si>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</si>
  <si>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</si>
  <si>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</si>
  <si>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</si>
  <si>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</si>
  <si>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</si>
  <si>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</si>
  <si>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</si>
  <si>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</si>
  <si>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</si>
  <si>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</si>
  <si>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</si>
  <si>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</si>
  <si>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</si>
  <si>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</si>
  <si>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</si>
  <si>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</si>
  <si>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</si>
  <si>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</si>
  <si>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</si>
  <si>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</si>
  <si>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</si>
  <si>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</si>
  <si>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</si>
  <si>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</si>
  <si>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</si>
  <si>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</si>
  <si>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</si>
  <si>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</si>
  <si>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</si>
  <si>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</si>
  <si>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</si>
  <si>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</si>
  <si>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</si>
  <si>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</si>
  <si>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</si>
  <si>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</si>
  <si>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</si>
  <si>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</si>
  <si>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</si>
  <si>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</si>
  <si>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</si>
  <si>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</si>
  <si>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</si>
  <si>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</si>
  <si>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</si>
  <si>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</si>
  <si>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</si>
  <si>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</si>
  <si>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</si>
  <si>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</si>
  <si>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</si>
  <si>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</si>
  <si>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</si>
  <si>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</si>
  <si>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</si>
  <si>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</si>
  <si>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</si>
  <si>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</si>
  <si>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</si>
  <si>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</si>
  <si>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</si>
  <si>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</si>
  <si>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</si>
  <si>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</si>
  <si>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</si>
  <si>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</si>
  <si>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</si>
  <si>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</si>
  <si>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</si>
  <si>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</si>
  <si>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</si>
  <si>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</si>
  <si>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</si>
  <si>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</si>
  <si>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</si>
  <si>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</si>
  <si>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</si>
  <si>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</si>
  <si>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</si>
  <si>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</si>
  <si>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</si>
  <si>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</si>
  <si>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</si>
  <si>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</si>
  <si>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</si>
  <si>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</si>
  <si>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</si>
  <si>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</si>
  <si>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</si>
  <si>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</si>
  <si>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</si>
  <si>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</si>
  <si>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</si>
  <si>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</si>
  <si>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</si>
  <si>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</si>
  <si>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</si>
  <si>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</si>
  <si>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</si>
  <si>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</si>
  <si>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</si>
  <si>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</si>
  <si>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</si>
  <si>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</si>
  <si>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</si>
  <si>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</si>
  <si>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</si>
  <si>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</si>
  <si>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</si>
  <si>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</si>
  <si>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</si>
  <si>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</si>
  <si>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</si>
  <si>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</si>
  <si>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</si>
  <si>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</si>
  <si>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</si>
  <si>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</si>
  <si>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</si>
  <si>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</si>
  <si>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</si>
  <si>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</si>
  <si>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</si>
  <si>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</si>
  <si>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</si>
  <si>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</si>
  <si>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</si>
  <si>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</si>
  <si>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</si>
  <si>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</si>
  <si>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</si>
  <si>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</si>
  <si>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</si>
  <si>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</si>
  <si>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</si>
  <si>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</si>
  <si>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</si>
  <si>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</si>
  <si>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</si>
  <si>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</si>
  <si>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</si>
  <si>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</si>
  <si>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</si>
  <si>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</si>
  <si>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</si>
  <si>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</si>
  <si>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</si>
  <si>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</si>
  <si>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</si>
  <si>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</si>
  <si>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</si>
  <si>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</si>
  <si>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</si>
  <si>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</si>
  <si>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</si>
  <si>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</si>
  <si>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</si>
  <si>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</si>
  <si>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</si>
  <si>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</si>
  <si>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</si>
  <si>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</si>
  <si>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</si>
  <si>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</si>
  <si>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</si>
  <si>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</si>
  <si>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</si>
  <si>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</si>
  <si>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</si>
  <si>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</si>
  <si>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</si>
  <si>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</si>
  <si>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</si>
  <si>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</si>
  <si>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</si>
  <si>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</si>
  <si>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</si>
  <si>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</si>
  <si>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</si>
  <si>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</si>
  <si>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</si>
  <si>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</si>
  <si>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</si>
  <si>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</si>
  <si>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</si>
  <si>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</si>
  <si>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</si>
  <si>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</si>
  <si>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</si>
  <si>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</si>
  <si>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</si>
  <si>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</si>
  <si>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</si>
  <si>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</si>
  <si>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</si>
  <si>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</si>
  <si>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</si>
  <si>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</si>
  <si>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</si>
  <si>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</si>
  <si>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</si>
  <si>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</si>
  <si>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</si>
  <si>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</si>
  <si>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</si>
  <si>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</si>
  <si>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</si>
  <si>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</si>
  <si>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</si>
  <si>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</si>
  <si>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</si>
  <si>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</si>
  <si>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</si>
  <si>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</si>
  <si>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</si>
  <si>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</si>
  <si>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</si>
  <si>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</si>
  <si>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</si>
  <si>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</si>
  <si>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</si>
  <si>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</si>
  <si>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</si>
  <si>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</si>
  <si>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</si>
  <si>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</si>
  <si>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</si>
  <si>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</si>
  <si>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</si>
  <si>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</si>
  <si>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</si>
  <si>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</si>
  <si>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</si>
  <si>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</si>
  <si>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</si>
  <si>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</si>
  <si>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</si>
  <si>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</si>
  <si>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</si>
  <si>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</si>
  <si>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</si>
  <si>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</si>
  <si>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</si>
  <si>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</si>
  <si>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</si>
  <si>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</si>
  <si>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</si>
  <si>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</si>
  <si>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</si>
  <si>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</si>
  <si>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</si>
  <si>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</si>
  <si>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</si>
  <si>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</si>
  <si>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</si>
  <si>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</si>
  <si>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</si>
  <si>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</si>
  <si>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</si>
  <si>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</si>
  <si>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</si>
  <si>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</si>
  <si>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</si>
  <si>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</si>
  <si>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</si>
  <si>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</si>
  <si>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</si>
  <si>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</si>
  <si>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</si>
  <si>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</si>
  <si>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</si>
  <si>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</si>
  <si>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</si>
  <si>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</si>
  <si>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</si>
  <si>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</si>
  <si>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</si>
  <si>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</si>
  <si>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</si>
  <si>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</si>
  <si>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</si>
  <si>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</si>
  <si>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</si>
  <si>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</si>
  <si>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</si>
  <si>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</si>
  <si>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</si>
  <si>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</si>
  <si>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</si>
  <si>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</si>
  <si>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</si>
  <si>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</si>
  <si>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</si>
  <si>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</si>
  <si>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</si>
  <si>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</si>
  <si>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</si>
  <si>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</si>
  <si>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</si>
  <si>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</si>
  <si>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</si>
  <si>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</si>
  <si>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</si>
  <si>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</si>
  <si>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</si>
  <si>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</si>
  <si>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</si>
  <si>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</si>
  <si>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</si>
  <si>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</si>
  <si>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</si>
  <si>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</si>
  <si>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</si>
  <si>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</si>
  <si>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</si>
  <si>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</si>
  <si>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</si>
  <si>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</si>
  <si>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</si>
  <si>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</si>
  <si>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</si>
  <si>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</si>
  <si>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</si>
  <si>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</si>
  <si>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</si>
  <si>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</si>
  <si>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</si>
  <si>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</si>
  <si>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</si>
  <si>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</si>
  <si>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</si>
  <si>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</si>
  <si>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</si>
  <si>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</si>
  <si>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</si>
  <si>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</si>
  <si>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</si>
  <si>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</si>
  <si>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</si>
  <si>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</si>
  <si>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</si>
  <si>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</si>
  <si>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</si>
  <si>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</si>
  <si>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</si>
  <si>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</si>
  <si>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</si>
  <si>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</si>
  <si>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</si>
  <si>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</si>
  <si>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</si>
  <si>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</si>
  <si>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</si>
  <si>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</si>
  <si>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</si>
  <si>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</si>
  <si>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</si>
  <si>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</si>
  <si>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</si>
  <si>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</si>
  <si>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</si>
  <si>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</si>
  <si>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</si>
  <si>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</si>
  <si>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</si>
  <si>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</si>
  <si>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</si>
  <si>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</si>
  <si>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</si>
  <si>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</si>
  <si>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</si>
  <si>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</si>
  <si>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</si>
  <si>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</si>
  <si>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</si>
  <si>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</si>
  <si>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</si>
  <si>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</si>
  <si>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</si>
  <si>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</si>
  <si>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</si>
  <si>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</si>
  <si>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</si>
  <si>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</si>
  <si>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</si>
  <si>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</si>
  <si>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</si>
  <si>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</si>
  <si>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</si>
  <si>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</si>
  <si>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</si>
  <si>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</si>
  <si>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</si>
  <si>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</si>
  <si>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</si>
  <si>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</si>
  <si>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</si>
  <si>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</si>
  <si>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</si>
  <si>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</si>
  <si>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</si>
  <si>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</si>
  <si>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</si>
  <si>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</si>
  <si>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</si>
  <si>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</si>
  <si>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</si>
  <si>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</si>
  <si>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</si>
  <si>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</si>
  <si>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</si>
  <si>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</si>
  <si>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</si>
  <si>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</si>
  <si>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</si>
  <si>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</si>
  <si>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</si>
  <si>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</si>
  <si>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</si>
  <si>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</si>
  <si>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</si>
  <si>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</si>
  <si>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</si>
  <si>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</si>
  <si>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</si>
  <si>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</si>
  <si>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</si>
  <si>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</si>
  <si>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</si>
  <si>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</si>
  <si>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</si>
  <si>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</si>
  <si>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</si>
  <si>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</si>
  <si>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</si>
  <si>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</si>
  <si>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</si>
  <si>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</si>
  <si>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</si>
  <si>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</si>
  <si>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</si>
  <si>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</si>
  <si>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</si>
  <si>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</si>
  <si>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</si>
  <si>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</si>
  <si>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</si>
  <si>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</si>
  <si>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</si>
  <si>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</si>
  <si>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</si>
  <si>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</si>
  <si>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</si>
  <si>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</si>
  <si>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</si>
  <si>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</si>
  <si>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</si>
  <si>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</si>
  <si>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</si>
  <si>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</si>
  <si>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</si>
  <si>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</si>
  <si>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</si>
  <si>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</si>
  <si>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</si>
  <si>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</si>
  <si>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</si>
  <si>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</si>
  <si>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</si>
  <si>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</si>
  <si>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</si>
  <si>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</si>
  <si>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</si>
  <si>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</si>
  <si>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</si>
  <si>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</si>
  <si>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</si>
  <si>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</si>
  <si>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</si>
  <si>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</si>
  <si>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</si>
  <si>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</si>
  <si>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</si>
  <si>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</si>
  <si>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</si>
  <si>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</si>
  <si>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</si>
  <si>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</si>
  <si>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</si>
  <si>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</si>
  <si>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</si>
  <si>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</si>
  <si>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</si>
  <si>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</si>
  <si>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</si>
  <si>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</si>
  <si>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</si>
  <si>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</si>
  <si>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</si>
  <si>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</si>
  <si>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</si>
  <si>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</si>
  <si>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</si>
  <si>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</si>
  <si>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</si>
  <si>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</si>
  <si>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</si>
  <si>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</si>
  <si>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</si>
  <si>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</si>
  <si>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</si>
  <si>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</si>
  <si>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</si>
  <si>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</si>
  <si>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</si>
  <si>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</si>
  <si>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</si>
  <si>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</si>
  <si>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</si>
  <si>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</si>
  <si>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</si>
  <si>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</si>
  <si>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</si>
  <si>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</si>
  <si>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</si>
  <si>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</si>
  <si>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</si>
  <si>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</si>
  <si>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</si>
  <si>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</si>
  <si>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</si>
  <si>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</si>
  <si>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</si>
  <si>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</si>
  <si>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</si>
  <si>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</si>
  <si>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</si>
  <si>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</si>
  <si>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</si>
  <si>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</si>
  <si>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</si>
  <si>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</si>
  <si>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</si>
  <si>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</si>
  <si>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</si>
  <si>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</si>
  <si>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</si>
  <si>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</si>
  <si>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</si>
  <si>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</si>
  <si>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</si>
  <si>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</si>
  <si>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</si>
  <si>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</si>
  <si>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</si>
  <si>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</si>
  <si>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</si>
  <si>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</si>
  <si>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</si>
  <si>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</si>
  <si>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</si>
  <si>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</si>
  <si>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</si>
  <si>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</si>
  <si>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</si>
  <si>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</si>
  <si>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</si>
  <si>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</si>
  <si>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</si>
  <si>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</si>
  <si>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</si>
  <si>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</si>
  <si>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</si>
  <si>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</si>
  <si>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</si>
  <si>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</si>
  <si>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</si>
  <si>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</si>
  <si>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</si>
  <si>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</si>
  <si>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</si>
  <si>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</si>
  <si>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</si>
  <si>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</si>
  <si>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</si>
  <si>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</si>
  <si>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</si>
  <si>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</si>
  <si>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</si>
  <si>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</si>
  <si>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</si>
  <si>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</si>
  <si>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</si>
  <si>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</si>
  <si>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</si>
  <si>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</si>
  <si>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</si>
  <si>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</si>
  <si>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</si>
  <si>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</si>
  <si>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</si>
  <si>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</si>
  <si>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</si>
  <si>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</si>
  <si>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</si>
  <si>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</si>
  <si>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</si>
  <si>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</si>
  <si>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</si>
  <si>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</si>
  <si>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</si>
  <si>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</si>
  <si>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</si>
  <si>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</si>
  <si>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</si>
  <si>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</si>
  <si>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</si>
  <si>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</si>
  <si>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</si>
  <si>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</si>
  <si>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</si>
  <si>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</si>
  <si>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</si>
  <si>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</si>
  <si>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</si>
  <si>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</si>
  <si>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</si>
  <si>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</si>
  <si>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</si>
  <si>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</si>
  <si>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</si>
  <si>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</si>
  <si>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</si>
  <si>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</si>
  <si>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</si>
  <si>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</si>
  <si>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</si>
  <si>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</si>
  <si>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</si>
  <si>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</si>
  <si>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</si>
  <si>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</si>
  <si>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</si>
  <si>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</si>
  <si>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</si>
  <si>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</si>
  <si>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</si>
  <si>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</si>
  <si>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</si>
  <si>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</si>
  <si>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</si>
  <si>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</si>
  <si>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</si>
  <si>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</si>
  <si>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</si>
  <si>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</si>
  <si>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</si>
  <si>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</si>
  <si>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</si>
  <si>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</si>
  <si>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</si>
  <si>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</si>
  <si>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</si>
  <si>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</si>
  <si>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</si>
  <si>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</si>
  <si>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</si>
  <si>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</si>
  <si>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</si>
  <si>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</si>
  <si>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</si>
  <si>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</si>
  <si>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</si>
  <si>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</si>
  <si>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</si>
  <si>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</si>
  <si>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</si>
  <si>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</si>
  <si>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</si>
  <si>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</si>
  <si>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</si>
  <si>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</si>
  <si>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</si>
  <si>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</si>
  <si>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</si>
  <si>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</si>
  <si>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</si>
  <si>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</si>
  <si>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</si>
  <si>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</si>
  <si>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</si>
  <si>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</si>
  <si>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</si>
  <si>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</si>
  <si>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</si>
  <si>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</si>
  <si>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</si>
  <si>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</si>
  <si>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</si>
  <si>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</si>
  <si>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</si>
  <si>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</si>
  <si>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</si>
  <si>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</si>
  <si>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</si>
  <si>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</si>
  <si>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</si>
  <si>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</si>
  <si>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</si>
  <si>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</si>
  <si>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</si>
  <si>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</si>
  <si>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</si>
  <si>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</si>
  <si>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</si>
  <si>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</si>
  <si>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</si>
  <si>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</si>
  <si>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</si>
  <si>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</si>
  <si>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</si>
  <si>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</si>
  <si>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</si>
  <si>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</si>
  <si>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</si>
  <si>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</si>
  <si>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</si>
  <si>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</si>
  <si>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</si>
  <si>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</si>
  <si>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</si>
  <si>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</si>
  <si>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</si>
  <si>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</si>
  <si>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</si>
  <si>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</si>
  <si>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</si>
  <si>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</si>
  <si>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</si>
  <si>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</si>
  <si>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</si>
  <si>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</si>
  <si>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</si>
  <si>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</si>
  <si>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</si>
  <si>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</si>
  <si>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</si>
  <si>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</si>
  <si>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</si>
  <si>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</si>
  <si>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</si>
  <si>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</si>
  <si>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</si>
  <si>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</si>
  <si>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</si>
  <si>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</si>
  <si>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</si>
  <si>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</si>
  <si>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</si>
  <si>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</si>
  <si>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</si>
  <si>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</si>
  <si>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</si>
  <si>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</si>
  <si>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</si>
  <si>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</si>
  <si>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</si>
  <si>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</si>
  <si>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</si>
  <si>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</si>
  <si>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</si>
  <si>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</si>
  <si>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</si>
  <si>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</si>
  <si>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</si>
  <si>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</si>
  <si>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</si>
  <si>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</si>
  <si>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</si>
  <si>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</si>
  <si>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</si>
  <si>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</si>
  <si>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</si>
  <si>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</si>
  <si>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</si>
  <si>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</si>
  <si>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</si>
  <si>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</si>
  <si>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</si>
  <si>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</si>
  <si>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</si>
  <si>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</si>
  <si>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</si>
  <si>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</si>
  <si>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</si>
  <si>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</si>
  <si>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</si>
  <si>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</si>
  <si>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</si>
  <si>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</si>
  <si>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</si>
  <si>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</si>
  <si>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</si>
  <si>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</si>
  <si>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</si>
  <si>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</si>
  <si>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</si>
  <si>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</si>
  <si>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</si>
  <si>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</si>
  <si>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</si>
  <si>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</si>
  <si>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</si>
  <si>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</si>
  <si>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</si>
  <si>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</si>
  <si>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</si>
  <si>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</si>
  <si>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</si>
  <si>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</si>
  <si>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</si>
  <si>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</si>
  <si>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</si>
  <si>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</si>
  <si>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</si>
  <si>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</si>
  <si>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</si>
  <si>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</si>
  <si>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</si>
  <si>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</si>
  <si>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</si>
  <si>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</si>
  <si>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</si>
  <si>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</si>
  <si>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</si>
  <si>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</si>
  <si>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</si>
  <si>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</si>
  <si>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</si>
  <si>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</si>
  <si>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</si>
  <si>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</si>
  <si>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</si>
  <si>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</si>
  <si>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</si>
  <si>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</si>
  <si>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</si>
  <si>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</si>
  <si>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</si>
  <si>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</si>
  <si>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</si>
  <si>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</si>
  <si>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</si>
  <si>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</si>
  <si>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</si>
  <si>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</si>
  <si>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</si>
  <si>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</si>
  <si>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</si>
  <si>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</si>
  <si>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</si>
  <si>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</si>
  <si>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</si>
  <si>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</si>
  <si>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</si>
  <si>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</si>
  <si>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</si>
  <si>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</si>
  <si>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</si>
  <si>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</si>
  <si>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</si>
  <si>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</si>
  <si>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</si>
  <si>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</si>
  <si>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</si>
  <si>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</si>
  <si>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</si>
  <si>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</si>
  <si>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</si>
  <si>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</si>
  <si>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</si>
  <si>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</si>
  <si>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</si>
  <si>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</si>
  <si>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</si>
  <si>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</si>
  <si>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</si>
  <si>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</si>
  <si>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</si>
  <si>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</si>
  <si>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</si>
  <si>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</si>
  <si>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</si>
  <si>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</si>
  <si>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</si>
  <si>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</si>
  <si>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</si>
  <si>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</si>
  <si>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</si>
  <si>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</si>
  <si>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</si>
  <si>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</si>
  <si>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</si>
  <si>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</si>
  <si>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</si>
  <si>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</si>
  <si>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</si>
  <si>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</si>
  <si>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</si>
  <si>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</si>
  <si>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</si>
  <si>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</si>
  <si>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</si>
  <si>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</si>
  <si>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</si>
  <si>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</si>
  <si>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</si>
  <si>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</si>
  <si>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</si>
  <si>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</si>
  <si>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</si>
  <si>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</si>
  <si>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</si>
  <si>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</si>
  <si>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</si>
  <si>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</si>
  <si>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</si>
  <si>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</si>
  <si>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</si>
  <si>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</si>
  <si>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</si>
  <si>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</si>
  <si>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</si>
  <si>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</si>
  <si>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</si>
  <si>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</si>
  <si>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</si>
  <si>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</si>
  <si>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</si>
  <si>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</si>
  <si>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</si>
  <si>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</si>
  <si>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</si>
  <si>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</si>
  <si>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</si>
  <si>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</si>
  <si>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</si>
  <si>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</si>
  <si>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</si>
  <si>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</si>
  <si>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</si>
  <si>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</si>
  <si>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</si>
  <si>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</si>
  <si>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</si>
  <si>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</si>
  <si>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</si>
  <si>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</si>
  <si>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</si>
  <si>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</si>
  <si>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</si>
  <si>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</si>
  <si>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</si>
  <si>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</si>
  <si>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</si>
  <si>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</si>
  <si>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</si>
  <si>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</si>
  <si>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</si>
  <si>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</si>
  <si>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</si>
  <si>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</si>
  <si>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</si>
  <si>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</si>
  <si>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</si>
  <si>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</si>
  <si>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</si>
  <si>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</si>
  <si>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</si>
  <si>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</si>
  <si>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</si>
  <si>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</si>
  <si>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</si>
  <si>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</si>
  <si>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</si>
  <si>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</si>
  <si>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</si>
  <si>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</si>
  <si>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</si>
  <si>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</si>
  <si>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</si>
  <si>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</si>
  <si>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</si>
  <si>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</si>
  <si>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</si>
  <si>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</si>
  <si>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</si>
  <si>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</si>
  <si>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</si>
  <si>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</si>
  <si>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</si>
  <si>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</si>
  <si>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</si>
  <si>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</si>
  <si>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</si>
  <si>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</si>
  <si>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</si>
  <si>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</si>
  <si>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</si>
  <si>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</si>
  <si>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</si>
  <si>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</si>
  <si>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</si>
  <si>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</si>
  <si>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</si>
  <si>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</si>
  <si>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</si>
  <si>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</si>
  <si>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</si>
  <si>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</si>
  <si>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</si>
  <si>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</si>
  <si>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</si>
  <si>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</si>
  <si>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</si>
  <si>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</si>
  <si>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</si>
  <si>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</si>
  <si>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</si>
  <si>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</si>
  <si>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</si>
  <si>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</si>
  <si>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</si>
  <si>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</si>
  <si>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</si>
  <si>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</si>
  <si>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</si>
  <si>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</si>
  <si>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</si>
  <si>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</si>
  <si>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</si>
  <si>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</si>
  <si>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</si>
  <si>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</si>
  <si>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</si>
  <si>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</si>
  <si>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</si>
  <si>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</si>
  <si>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</si>
  <si>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</si>
  <si>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</si>
  <si>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</si>
  <si>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</si>
  <si>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</si>
  <si>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</si>
  <si>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</si>
  <si>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</si>
  <si>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</si>
  <si>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</si>
  <si>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</si>
  <si>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</si>
  <si>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</si>
  <si>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</si>
  <si>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</si>
  <si>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</si>
  <si>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</si>
  <si>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</si>
  <si>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</si>
  <si>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</si>
  <si>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</si>
  <si>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</si>
  <si>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</si>
  <si>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</si>
  <si>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</si>
  <si>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</si>
  <si>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</si>
  <si>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</si>
  <si>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</si>
  <si>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</si>
  <si>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</si>
  <si>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</si>
  <si>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</si>
  <si>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</si>
  <si>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</si>
  <si>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</si>
  <si>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</si>
  <si>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</si>
  <si>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</si>
  <si>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</si>
  <si>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</si>
  <si>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</si>
  <si>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</si>
  <si>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</si>
  <si>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</si>
  <si>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</si>
  <si>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</si>
  <si>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</si>
  <si>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</si>
  <si>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</si>
  <si>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</si>
  <si>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</si>
  <si>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</si>
  <si>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</si>
  <si>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</si>
  <si>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</si>
  <si>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</si>
  <si>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</si>
  <si>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</si>
  <si>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</si>
  <si>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</si>
  <si>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</si>
  <si>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</si>
  <si>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</si>
  <si>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</si>
  <si>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</si>
  <si>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</si>
  <si>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</si>
  <si>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</si>
  <si>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</si>
  <si>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</si>
  <si>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</si>
  <si>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</si>
  <si>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</si>
  <si>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</si>
  <si>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</si>
  <si>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</si>
  <si>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</si>
  <si>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</si>
  <si>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</si>
  <si>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</si>
  <si>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</si>
  <si>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</si>
  <si>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</si>
  <si>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</si>
  <si>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</si>
  <si>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</si>
  <si>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</si>
  <si>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</si>
  <si>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</si>
  <si>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</si>
  <si>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</si>
  <si>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</si>
  <si>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</si>
  <si>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</si>
  <si>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</si>
  <si>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</si>
  <si>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</si>
  <si>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</si>
  <si>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</si>
  <si>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</si>
  <si>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</si>
  <si>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</si>
  <si>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</si>
  <si>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</si>
  <si>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</si>
  <si>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</si>
  <si>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</si>
  <si>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</si>
  <si>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</si>
  <si>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</si>
  <si>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</si>
  <si>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</si>
  <si>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</si>
  <si>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</si>
  <si>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</si>
  <si>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</si>
  <si>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</si>
  <si>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</si>
  <si>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</si>
  <si>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</si>
  <si>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</si>
  <si>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</si>
  <si>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</si>
  <si>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</si>
  <si>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</si>
  <si>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</si>
  <si>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</si>
  <si>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</si>
  <si>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</si>
  <si>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</si>
  <si>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</si>
  <si>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</si>
  <si>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</si>
  <si>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</si>
  <si>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</si>
  <si>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</si>
  <si>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</si>
  <si>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</si>
  <si>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</si>
  <si>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</si>
  <si>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</si>
  <si>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</si>
  <si>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</si>
  <si>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</si>
  <si>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</si>
  <si>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</si>
  <si>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</si>
  <si>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</si>
  <si>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</si>
  <si>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</si>
  <si>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</si>
  <si>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</si>
  <si>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</si>
  <si>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</si>
  <si>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</si>
  <si>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</si>
  <si>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</si>
  <si>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</si>
  <si>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</si>
  <si>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</si>
  <si>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</si>
  <si>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</si>
  <si>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</si>
  <si>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</si>
  <si>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</si>
  <si>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</si>
  <si>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</si>
  <si>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</si>
  <si>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</si>
  <si>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</si>
  <si>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</si>
  <si>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</si>
  <si>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</si>
  <si>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</si>
  <si>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</si>
  <si>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</si>
  <si>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</si>
  <si>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</si>
  <si>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</si>
  <si>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</si>
  <si>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</si>
  <si>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</si>
  <si>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</si>
  <si>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</si>
  <si>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</si>
  <si>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</si>
  <si>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</si>
  <si>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</si>
  <si>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</si>
  <si>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</si>
  <si>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</si>
  <si>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</si>
  <si>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</si>
  <si>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</si>
  <si>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</si>
  <si>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</si>
  <si>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</si>
  <si>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</si>
  <si>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</si>
  <si>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</si>
  <si>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</si>
  <si>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</si>
  <si>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</si>
  <si>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</si>
  <si>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</si>
  <si>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</si>
  <si>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</si>
  <si>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</si>
  <si>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</si>
  <si>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</si>
  <si>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</si>
  <si>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</si>
  <si>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</si>
  <si>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</si>
  <si>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</si>
  <si>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</si>
  <si>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</si>
  <si>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</si>
  <si>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</si>
  <si>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</si>
  <si>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</si>
  <si>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</si>
  <si>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</si>
  <si>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</si>
  <si>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</si>
  <si>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</si>
  <si>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</si>
  <si>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</si>
  <si>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</si>
  <si>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</si>
  <si>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</si>
  <si>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</si>
  <si>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</si>
  <si>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</si>
  <si>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</si>
  <si>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</si>
  <si>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</si>
  <si>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</si>
  <si>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</si>
  <si>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</si>
  <si>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</si>
  <si>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</si>
  <si>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</si>
  <si>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</si>
  <si>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</si>
  <si>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</si>
  <si>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</si>
  <si>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</si>
  <si>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</si>
  <si>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</si>
  <si>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</si>
  <si>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</si>
  <si>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</si>
  <si>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</si>
  <si>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</si>
  <si>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</si>
  <si>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</si>
  <si>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</si>
  <si>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</si>
  <si>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</si>
  <si>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</si>
  <si>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</si>
  <si>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</si>
  <si>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</si>
  <si>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</si>
  <si>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</si>
  <si>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</si>
  <si>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</si>
  <si>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</si>
  <si>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</si>
  <si>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</si>
  <si>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</si>
  <si>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</si>
  <si>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</si>
  <si>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</si>
  <si>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</si>
  <si>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</si>
  <si>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</si>
  <si>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</si>
  <si>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</si>
  <si>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</si>
  <si>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</si>
  <si>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</si>
  <si>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</si>
  <si>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</si>
  <si>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</si>
  <si>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</si>
  <si>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</si>
  <si>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</si>
  <si>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</si>
  <si>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</si>
  <si>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</si>
  <si>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</si>
  <si>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</si>
  <si>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</si>
  <si>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</si>
  <si>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</si>
  <si>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</si>
  <si>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</si>
  <si>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</si>
  <si>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</si>
  <si>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</si>
  <si>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</si>
  <si>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</si>
  <si>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</si>
  <si>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</si>
  <si>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</si>
  <si>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</si>
  <si>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</si>
  <si>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</si>
  <si>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</si>
  <si>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</si>
  <si>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</si>
  <si>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</si>
  <si>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</si>
  <si>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</si>
  <si>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</si>
  <si>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</si>
  <si>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</si>
  <si>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</si>
  <si>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</si>
  <si>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</si>
  <si>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</si>
  <si>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</si>
  <si>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</si>
  <si>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</si>
  <si>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</si>
  <si>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</si>
  <si>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</si>
  <si>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</si>
  <si>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</si>
  <si>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</si>
  <si>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</si>
  <si>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</si>
  <si>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</si>
  <si>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</si>
  <si>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</si>
  <si>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</si>
  <si>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</si>
  <si>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</si>
  <si>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</si>
  <si>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</si>
  <si>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</si>
  <si>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</si>
  <si>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</si>
  <si>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</si>
  <si>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</si>
  <si>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</si>
  <si>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</si>
  <si>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</si>
  <si>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</si>
  <si>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</si>
  <si>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</si>
  <si>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</si>
  <si>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</si>
  <si>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</si>
  <si>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</si>
  <si>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</si>
  <si>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</si>
  <si>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</si>
  <si>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</si>
  <si>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</si>
  <si>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</si>
  <si>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</si>
  <si>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</si>
  <si>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</si>
  <si>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</si>
  <si>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</si>
  <si>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</si>
  <si>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</si>
  <si>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</si>
  <si>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</si>
  <si>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</si>
  <si>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</si>
  <si>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</si>
  <si>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</si>
  <si>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</si>
  <si>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</si>
  <si>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</si>
  <si>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</si>
  <si>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</si>
  <si>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</si>
  <si>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</si>
  <si>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</si>
  <si>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</si>
  <si>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</si>
  <si>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</si>
  <si>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</si>
  <si>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</si>
  <si>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</si>
  <si>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</si>
  <si>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</si>
  <si>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</si>
  <si>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</si>
  <si>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</si>
  <si>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</si>
  <si>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</si>
  <si>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</si>
  <si>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</si>
  <si>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</si>
  <si>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</si>
  <si>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</si>
  <si>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</si>
  <si>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</si>
  <si>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</si>
  <si>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</si>
  <si>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</si>
  <si>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</si>
  <si>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</si>
  <si>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</si>
  <si>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</si>
  <si>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</si>
  <si>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</si>
  <si>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</si>
  <si>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</si>
  <si>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</si>
  <si>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</si>
  <si>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</si>
  <si>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</si>
  <si>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</si>
  <si>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</si>
  <si>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</si>
  <si>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</si>
  <si>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</si>
  <si>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</si>
  <si>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</si>
  <si>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</si>
  <si>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</si>
  <si>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</si>
  <si>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</si>
  <si>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</si>
  <si>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</si>
  <si>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</si>
  <si>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</si>
  <si>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</si>
  <si>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</si>
  <si>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</si>
  <si>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</si>
  <si>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</si>
  <si>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</si>
  <si>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</si>
  <si>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</si>
  <si>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</si>
  <si>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</si>
  <si>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</si>
  <si>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</si>
  <si>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</si>
  <si>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</si>
  <si>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</si>
  <si>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</si>
  <si>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</si>
  <si>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</si>
  <si>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</si>
  <si>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</si>
  <si>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</si>
  <si>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</si>
  <si>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</si>
  <si>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</si>
  <si>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</si>
  <si>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</si>
  <si>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</si>
  <si>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</si>
  <si>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</si>
  <si>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</si>
  <si>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</si>
  <si>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</si>
  <si>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</si>
  <si>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</si>
  <si>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</si>
  <si>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</si>
  <si>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</si>
  <si>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</si>
  <si>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</si>
  <si>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</si>
  <si>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</si>
  <si>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</si>
  <si>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</si>
  <si>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</si>
  <si>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</si>
  <si>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</si>
  <si>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</si>
  <si>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</si>
  <si>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</si>
  <si>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</si>
  <si>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</si>
  <si>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</si>
  <si>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</si>
  <si>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</si>
  <si>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</si>
  <si>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</si>
  <si>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</si>
  <si>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</si>
  <si>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</si>
  <si>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</si>
  <si>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</si>
  <si>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</si>
  <si>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</si>
  <si>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</si>
  <si>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</si>
  <si>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</si>
  <si>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</si>
  <si>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</si>
  <si>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</si>
  <si>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</si>
  <si>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</si>
  <si>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</si>
  <si>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</si>
  <si>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</si>
  <si>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</si>
  <si>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</si>
  <si>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</si>
  <si>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</si>
  <si>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</si>
  <si>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</si>
  <si>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</si>
  <si>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</si>
  <si>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</si>
  <si>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</si>
  <si>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</si>
  <si>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</si>
  <si>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</si>
  <si>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</si>
  <si>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</si>
  <si>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</si>
  <si>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</si>
  <si>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</si>
  <si>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</si>
  <si>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</si>
  <si>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</si>
  <si>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</si>
  <si>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</si>
  <si>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</si>
  <si>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</si>
  <si>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</si>
  <si>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</si>
  <si>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</si>
  <si>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</si>
  <si>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</si>
  <si>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</si>
  <si>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</si>
  <si>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</si>
  <si>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</si>
  <si>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</si>
  <si>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</si>
  <si>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</si>
  <si>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</si>
  <si>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</si>
  <si>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</si>
  <si>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</si>
  <si>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</si>
  <si>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</si>
  <si>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</si>
  <si>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</si>
  <si>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</si>
  <si>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</si>
  <si>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</si>
  <si>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</si>
  <si>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</si>
  <si>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</si>
  <si>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</si>
  <si>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</si>
  <si>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</si>
  <si>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</si>
  <si>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</si>
  <si>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</si>
  <si>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</si>
  <si>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</si>
  <si>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</si>
  <si>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</si>
  <si>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</si>
  <si>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</si>
  <si>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</si>
  <si>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</si>
  <si>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</si>
  <si>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</si>
  <si>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</si>
  <si>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</si>
  <si>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</si>
  <si>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</si>
  <si>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</si>
  <si>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</si>
  <si>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</si>
  <si>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</si>
  <si>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</si>
  <si>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</si>
  <si>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</si>
  <si>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</si>
  <si>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</si>
  <si>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</si>
  <si>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</si>
  <si>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</si>
  <si>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</si>
  <si>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</si>
  <si>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</si>
  <si>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</si>
  <si>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</si>
  <si>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</si>
  <si>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</si>
  <si>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</si>
  <si>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</si>
  <si>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</si>
  <si>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</si>
  <si>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</si>
  <si>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</si>
  <si>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</si>
  <si>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</si>
  <si>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</si>
  <si>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</si>
  <si>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</si>
  <si>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</si>
  <si>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</si>
  <si>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</si>
  <si>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</si>
  <si>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</si>
  <si>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</si>
  <si>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</si>
  <si>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</si>
  <si>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</si>
  <si>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</si>
  <si>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</si>
  <si>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</si>
  <si>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</si>
  <si>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</si>
  <si>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</si>
  <si>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</si>
  <si>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</si>
  <si>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</si>
  <si>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</si>
  <si>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</si>
  <si>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</si>
  <si>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</si>
  <si>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</si>
  <si>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</si>
  <si>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</si>
  <si>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</si>
  <si>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</si>
  <si>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</si>
  <si>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</si>
  <si>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</si>
  <si>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</si>
  <si>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</si>
  <si>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</si>
  <si>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</si>
  <si>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</si>
  <si>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</si>
  <si>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</si>
  <si>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</si>
  <si>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</si>
  <si>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</si>
  <si>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</si>
  <si>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</si>
  <si>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</si>
  <si>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</si>
  <si>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</si>
  <si>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</si>
  <si>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</si>
  <si>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</si>
  <si>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</si>
  <si>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</si>
  <si>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</si>
  <si>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</si>
  <si>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</si>
  <si>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</si>
  <si>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</si>
  <si>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</si>
  <si>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</si>
  <si>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</si>
  <si>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</si>
  <si>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</si>
  <si>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</si>
  <si>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</si>
  <si>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</si>
  <si>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</si>
  <si>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</si>
  <si>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</si>
  <si>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</si>
  <si>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</si>
  <si>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</si>
  <si>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</si>
  <si>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</si>
  <si>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</si>
  <si>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</si>
  <si>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</si>
  <si>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</si>
  <si>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</si>
  <si>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</si>
  <si>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</si>
  <si>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</si>
  <si>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</si>
  <si>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</si>
  <si>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</si>
  <si>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</si>
  <si>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</si>
  <si>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</si>
  <si>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</si>
  <si>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</si>
  <si>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</si>
  <si>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</si>
  <si>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</si>
  <si>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</si>
  <si>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</si>
  <si>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</si>
  <si>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</si>
  <si>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</si>
  <si>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</si>
  <si>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</si>
  <si>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</si>
  <si>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</si>
  <si>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</si>
  <si>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</si>
  <si>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</si>
  <si>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</si>
  <si>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</si>
  <si>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</si>
  <si>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</si>
  <si>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</si>
  <si>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</si>
  <si>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</si>
  <si>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</si>
  <si>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</si>
  <si>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</si>
  <si>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</si>
  <si>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</si>
  <si>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</si>
  <si>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</si>
  <si>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</si>
  <si>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</si>
  <si>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</si>
  <si>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</si>
  <si>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</si>
  <si>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</si>
  <si>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</si>
  <si>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</si>
  <si>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</si>
  <si>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</si>
  <si>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</si>
  <si>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</si>
  <si>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</si>
  <si>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</si>
  <si>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</si>
  <si>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</si>
  <si>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</si>
  <si>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</si>
  <si>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</si>
  <si>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</si>
  <si>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</si>
  <si>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</si>
  <si>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</si>
  <si>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</si>
  <si>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</si>
  <si>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</si>
  <si>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</si>
  <si>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</si>
  <si>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</si>
  <si>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</si>
  <si>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</si>
  <si>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</si>
  <si>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</si>
  <si>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</si>
  <si>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</si>
  <si>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</si>
  <si>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</si>
  <si>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</si>
  <si>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</si>
  <si>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</si>
  <si>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</si>
  <si>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</si>
  <si>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</si>
  <si>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</si>
  <si>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</si>
  <si>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</si>
  <si>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</si>
  <si>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</si>
  <si>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</si>
  <si>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</si>
  <si>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</si>
  <si>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</si>
  <si>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</si>
  <si>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</si>
  <si>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</si>
  <si>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</si>
  <si>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</si>
  <si>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</si>
  <si>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</si>
  <si>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</si>
  <si>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</si>
  <si>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</si>
  <si>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</si>
  <si>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</si>
  <si>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</si>
  <si>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</si>
  <si>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</si>
  <si>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</si>
  <si>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</si>
  <si>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</si>
  <si>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</si>
  <si>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</si>
  <si>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</si>
  <si>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</si>
  <si>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</si>
  <si>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</si>
  <si>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</si>
  <si>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</si>
  <si>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</si>
  <si>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</si>
  <si>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</si>
  <si>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</si>
  <si>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</si>
  <si>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</si>
  <si>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</si>
  <si>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</si>
  <si>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</si>
  <si>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</si>
  <si>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</si>
  <si>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</si>
  <si>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</si>
  <si>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</si>
  <si>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</si>
  <si>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</si>
  <si>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</si>
  <si>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</si>
  <si>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</si>
  <si>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</si>
  <si>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</si>
  <si>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</si>
  <si>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</si>
  <si>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</si>
  <si>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</si>
  <si>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</si>
  <si>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</si>
  <si>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</si>
  <si>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</si>
  <si>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</si>
  <si>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</si>
  <si>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</si>
  <si>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</si>
  <si>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</si>
  <si>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</si>
  <si>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</si>
  <si>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</si>
  <si>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</si>
  <si>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</si>
  <si>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</si>
  <si>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</si>
  <si>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</si>
  <si>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</si>
  <si>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</si>
  <si>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</si>
  <si>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</si>
  <si>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</si>
  <si>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</si>
  <si>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</si>
  <si>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</si>
  <si>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</si>
  <si>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</si>
  <si>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</si>
  <si>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</si>
  <si>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</si>
  <si>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</si>
  <si>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</si>
  <si>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</si>
  <si>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</si>
  <si>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</si>
  <si>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</si>
  <si>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</si>
  <si>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</si>
  <si>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</si>
  <si>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</si>
  <si>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</si>
  <si>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</si>
  <si>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</si>
  <si>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</si>
  <si>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</si>
  <si>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</si>
  <si>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</si>
  <si>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</si>
  <si>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</si>
  <si>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</si>
  <si>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</si>
  <si>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</si>
  <si>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</si>
  <si>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</si>
  <si>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</si>
  <si>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</si>
  <si>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</si>
  <si>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</si>
  <si>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</si>
  <si>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</si>
  <si>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</si>
  <si>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</si>
  <si>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</si>
  <si>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</si>
  <si>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</si>
  <si>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</si>
  <si>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</si>
  <si>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</si>
  <si>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</si>
  <si>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</si>
  <si>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</si>
  <si>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</si>
  <si>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</si>
  <si>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</si>
  <si>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</si>
  <si>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</si>
  <si>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</si>
  <si>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</si>
  <si>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</si>
  <si>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</si>
  <si>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</si>
  <si>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</si>
  <si>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</si>
  <si>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</si>
  <si>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</si>
  <si>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</si>
  <si>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</si>
  <si>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</si>
  <si>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</si>
  <si>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</si>
  <si>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</si>
  <si>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</si>
  <si>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</si>
  <si>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</si>
  <si>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</si>
  <si>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</si>
  <si>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</si>
  <si>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</si>
  <si>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</si>
  <si>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</si>
  <si>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</si>
  <si>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</si>
  <si>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</si>
  <si>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</si>
  <si>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</si>
  <si>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</si>
  <si>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</si>
  <si>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</si>
  <si>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</si>
  <si>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</si>
  <si>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</si>
  <si>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</si>
  <si>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</si>
  <si>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</si>
  <si>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</si>
  <si>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</si>
  <si>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</si>
  <si>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</si>
  <si>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</si>
  <si>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</si>
  <si>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</si>
  <si>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</si>
  <si>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</si>
  <si>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</si>
  <si>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</si>
  <si>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</si>
  <si>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</si>
  <si>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</si>
  <si>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</si>
  <si>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</si>
  <si>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</si>
  <si>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</si>
  <si>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</si>
  <si>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</si>
  <si>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</si>
  <si>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</si>
  <si>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</si>
  <si>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</si>
  <si>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</si>
  <si>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</si>
  <si>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</si>
  <si>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</si>
  <si>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</si>
  <si>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</si>
  <si>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</si>
  <si>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</si>
  <si>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</si>
  <si>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</si>
  <si>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</si>
  <si>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</si>
  <si>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</si>
  <si>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</si>
  <si>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</si>
  <si>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</si>
  <si>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</si>
  <si>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</si>
  <si>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</si>
  <si>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</si>
  <si>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</si>
  <si>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</si>
  <si>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</si>
  <si>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</si>
  <si>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</si>
  <si>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</si>
  <si>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</si>
  <si>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</si>
  <si>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</si>
  <si>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</si>
  <si>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</si>
  <si>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</si>
  <si>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</si>
  <si>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</si>
  <si>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</si>
  <si>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</si>
  <si>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</si>
  <si>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</si>
  <si>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</si>
  <si>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</si>
  <si>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</si>
  <si>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</si>
  <si>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</si>
  <si>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</si>
  <si>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</si>
  <si>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</si>
  <si>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</si>
  <si>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</si>
  <si>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</si>
  <si>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</si>
  <si>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</si>
  <si>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</si>
  <si>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</si>
  <si>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</si>
  <si>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</si>
  <si>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</si>
  <si>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</si>
  <si>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</si>
  <si>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</si>
  <si>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</si>
  <si>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</si>
  <si>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</si>
  <si>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</si>
  <si>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</si>
  <si>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</si>
  <si>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</si>
  <si>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</si>
  <si>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</si>
  <si>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</si>
  <si>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</si>
  <si>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</si>
  <si>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</si>
  <si>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</si>
  <si>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</si>
  <si>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</si>
  <si>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</si>
  <si>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</si>
  <si>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</si>
  <si>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</si>
  <si>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</si>
  <si>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</si>
  <si>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</si>
  <si>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</si>
  <si>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</si>
  <si>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</si>
  <si>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</si>
  <si>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</si>
  <si>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</si>
  <si>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</si>
  <si>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</si>
  <si>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</si>
  <si>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</si>
  <si>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</si>
  <si>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</si>
  <si>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</si>
  <si>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</si>
  <si>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</si>
  <si>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</si>
  <si>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</si>
  <si>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</si>
  <si>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</si>
  <si>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</si>
  <si>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</si>
  <si>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</si>
  <si>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</si>
  <si>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</si>
  <si>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</si>
  <si>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</si>
  <si>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</si>
  <si>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</si>
  <si>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</si>
  <si>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</si>
  <si>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</si>
  <si>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</si>
  <si>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</si>
  <si>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</si>
  <si>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</si>
  <si>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</si>
  <si>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</si>
  <si>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</si>
  <si>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</si>
  <si>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</si>
  <si>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</si>
  <si>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</si>
  <si>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</si>
  <si>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</si>
  <si>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</si>
  <si>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</si>
  <si>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</si>
  <si>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</si>
  <si>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</si>
  <si>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</si>
  <si>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</si>
  <si>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</si>
  <si>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</si>
  <si>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</si>
  <si>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</si>
  <si>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</si>
  <si>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</si>
  <si>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</si>
  <si>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</si>
  <si>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</si>
  <si>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</si>
  <si>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</si>
  <si>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</si>
  <si>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</si>
  <si>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</si>
  <si>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</si>
  <si>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</si>
  <si>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</si>
  <si>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</si>
  <si>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</si>
  <si>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</si>
  <si>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</si>
  <si>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</si>
  <si>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</si>
  <si>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</si>
  <si>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</si>
  <si>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</si>
  <si>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</si>
  <si>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</si>
  <si>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</si>
  <si>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</si>
  <si>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</si>
  <si>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</si>
  <si>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</si>
  <si>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</si>
  <si>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</si>
  <si>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</si>
  <si>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</si>
  <si>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</si>
  <si>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</si>
  <si>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</si>
  <si>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</si>
  <si>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</si>
  <si>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</si>
  <si>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</si>
  <si>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</si>
  <si>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</si>
  <si>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</si>
  <si>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</si>
  <si>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</si>
  <si>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</si>
  <si>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</si>
  <si>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</si>
  <si>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</si>
  <si>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</si>
  <si>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</si>
  <si>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</si>
  <si>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</si>
  <si>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</si>
  <si>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</si>
  <si>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</si>
  <si>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</si>
  <si>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</si>
  <si>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</si>
  <si>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</si>
  <si>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</si>
  <si>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</si>
  <si>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</si>
  <si>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</si>
  <si>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</si>
  <si>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</si>
  <si>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</si>
  <si>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</si>
  <si>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</si>
  <si>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</si>
  <si>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</si>
  <si>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</si>
  <si>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</si>
  <si>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</si>
  <si>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</si>
  <si>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</si>
  <si>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</si>
  <si>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</si>
  <si>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</si>
  <si>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</si>
  <si>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</si>
  <si>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</si>
  <si>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</si>
  <si>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</si>
  <si>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</si>
  <si>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</si>
  <si>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</si>
  <si>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</si>
  <si>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</si>
  <si>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</si>
  <si>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</si>
  <si>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</si>
  <si>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</si>
  <si>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</si>
  <si>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</si>
  <si>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</si>
  <si>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</si>
  <si>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</si>
  <si>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</si>
  <si>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</si>
  <si>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</si>
  <si>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</si>
  <si>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</si>
  <si>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</si>
  <si>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</si>
  <si>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</si>
  <si>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</si>
  <si>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</si>
  <si>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</si>
  <si>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</si>
  <si>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</si>
  <si>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</si>
  <si>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</si>
  <si>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</si>
  <si>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</si>
  <si>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</si>
  <si>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</si>
  <si>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</si>
  <si>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</si>
  <si>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</si>
  <si>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</si>
  <si>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</si>
  <si>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</si>
  <si>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</si>
  <si>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</si>
  <si>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</si>
  <si>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</si>
  <si>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</si>
  <si>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</si>
  <si>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</si>
  <si>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</si>
  <si>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</si>
  <si>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</si>
  <si>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</si>
  <si>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</si>
  <si>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</si>
  <si>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</si>
  <si>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</si>
  <si>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</si>
  <si>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</si>
  <si>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</si>
  <si>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</si>
  <si>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</si>
  <si>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</si>
  <si>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</si>
  <si>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</si>
  <si>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</si>
  <si>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</si>
  <si>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</si>
  <si>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</si>
  <si>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</si>
  <si>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</si>
  <si>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</si>
  <si>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</si>
  <si>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</si>
  <si>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</si>
  <si>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</si>
  <si>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</si>
  <si>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</si>
  <si>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</si>
  <si>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</si>
  <si>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</si>
  <si>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</si>
  <si>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</si>
  <si>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</si>
  <si>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</si>
  <si>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</si>
  <si>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</si>
  <si>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</si>
  <si>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</si>
  <si>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</si>
  <si>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</si>
  <si>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</si>
  <si>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</si>
  <si>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</si>
  <si>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</si>
  <si>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</si>
  <si>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</si>
  <si>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</si>
  <si>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</si>
  <si>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</si>
  <si>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</si>
  <si>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</si>
  <si>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</si>
  <si>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</si>
  <si>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</si>
  <si>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</si>
  <si>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</si>
  <si>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</si>
  <si>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</si>
  <si>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</si>
  <si>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</si>
  <si>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</si>
  <si>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</si>
  <si>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</si>
  <si>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</si>
  <si>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</si>
  <si>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</si>
  <si>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</si>
  <si>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</si>
  <si>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</si>
  <si>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</si>
  <si>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</si>
  <si>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</si>
  <si>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</si>
  <si>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</si>
  <si>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</si>
  <si>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</si>
  <si>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</si>
  <si>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</si>
  <si>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</si>
  <si>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</si>
  <si>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</si>
  <si>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</si>
  <si>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</si>
  <si>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</si>
  <si>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</si>
  <si>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</si>
  <si>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</si>
  <si>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</si>
  <si>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</si>
  <si>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</si>
  <si>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</si>
  <si>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</si>
  <si>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</si>
  <si>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</si>
  <si>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</si>
  <si>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</si>
  <si>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</si>
  <si>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</si>
  <si>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</si>
  <si>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</si>
  <si>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</si>
  <si>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</si>
  <si>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</si>
  <si>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</si>
  <si>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</si>
  <si>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</si>
  <si>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</si>
  <si>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</si>
  <si>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</si>
  <si>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</si>
  <si>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</si>
  <si>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</si>
  <si>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</si>
  <si>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</si>
  <si>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</si>
  <si>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</si>
  <si>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</si>
  <si>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</si>
  <si>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</si>
  <si>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</si>
  <si>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</si>
  <si>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</si>
  <si>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</si>
  <si>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</si>
  <si>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</si>
  <si>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</si>
  <si>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</si>
  <si>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</si>
  <si>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</si>
  <si>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</si>
  <si>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</si>
  <si>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</si>
  <si>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</si>
  <si>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</si>
  <si>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</si>
  <si>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</si>
  <si>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</si>
  <si>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</si>
  <si>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</si>
  <si>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</si>
  <si>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</si>
  <si>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</si>
  <si>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</si>
  <si>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</si>
  <si>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</si>
  <si>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</si>
  <si>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</si>
  <si>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</si>
  <si>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</si>
  <si>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</si>
  <si>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</si>
  <si>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</si>
  <si>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</si>
  <si>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</si>
  <si>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</si>
  <si>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</si>
  <si>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</si>
  <si>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</si>
  <si>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</si>
  <si>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</si>
  <si>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</si>
  <si>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</si>
  <si>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</si>
  <si>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</si>
  <si>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</si>
  <si>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</si>
  <si>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</si>
  <si>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</si>
  <si>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</si>
  <si>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</si>
  <si>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</si>
  <si>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</si>
  <si>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</si>
  <si>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</si>
  <si>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</si>
  <si>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</si>
  <si>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</si>
  <si>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</si>
  <si>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</si>
  <si>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</si>
  <si>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</si>
  <si>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</si>
  <si>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</si>
  <si>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</si>
  <si>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</si>
  <si>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</si>
  <si>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</si>
  <si>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</si>
  <si>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</si>
  <si>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</si>
  <si>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</si>
  <si>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</si>
  <si>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</si>
  <si>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</si>
  <si>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</si>
  <si>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</si>
  <si>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</si>
  <si>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</si>
  <si>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</si>
  <si>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</si>
  <si>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</si>
  <si>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</si>
  <si>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</si>
  <si>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</si>
  <si>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</si>
  <si>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</si>
  <si>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</si>
  <si>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</si>
  <si>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</si>
  <si>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</si>
  <si>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</si>
  <si>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</si>
  <si>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</si>
  <si>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</si>
  <si>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</si>
  <si>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</si>
  <si>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</si>
  <si>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</si>
  <si>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</si>
  <si>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</si>
  <si>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</si>
  <si>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</si>
  <si>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</si>
  <si>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</si>
  <si>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</si>
  <si>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</si>
  <si>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</si>
  <si>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</si>
  <si>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</si>
  <si>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</si>
  <si>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</si>
  <si>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</si>
  <si>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</si>
  <si>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</si>
  <si>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</si>
  <si>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</si>
  <si>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</si>
  <si>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</si>
  <si>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</si>
  <si>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</si>
  <si>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</si>
  <si>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</si>
  <si>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</si>
  <si>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</si>
  <si>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</si>
  <si>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</si>
  <si>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</si>
  <si>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</si>
  <si>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</si>
  <si>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</si>
  <si>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</si>
  <si>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</si>
  <si>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</si>
  <si>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</si>
  <si>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</si>
  <si>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</si>
  <si>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</si>
  <si>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</si>
  <si>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</si>
  <si>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</si>
  <si>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</si>
  <si>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</si>
  <si>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</si>
  <si>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</si>
  <si>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</si>
  <si>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</si>
  <si>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</si>
  <si>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</si>
  <si>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</si>
  <si>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</si>
  <si>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</si>
  <si>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</si>
  <si>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</si>
  <si>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</si>
  <si>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</si>
  <si>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</si>
  <si>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</si>
  <si>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</si>
  <si>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</si>
  <si>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</si>
  <si>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</si>
  <si>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</si>
  <si>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</si>
  <si>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</si>
  <si>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</si>
  <si>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</si>
  <si>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</si>
  <si>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</si>
  <si>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</si>
  <si>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</si>
  <si>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</si>
  <si>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</si>
  <si>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</si>
  <si>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</si>
  <si>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</si>
  <si>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</si>
  <si>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</si>
  <si>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</si>
  <si>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</si>
  <si>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</si>
  <si>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</si>
  <si>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</si>
  <si>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</si>
  <si>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</si>
  <si>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</si>
  <si>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</si>
  <si>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</si>
  <si>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</si>
  <si>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</si>
  <si>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</si>
  <si>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</si>
  <si>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</si>
  <si>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</si>
  <si>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</si>
  <si>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</si>
  <si>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</si>
  <si>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</si>
  <si>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</si>
  <si>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</si>
  <si>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</si>
  <si>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</si>
  <si>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</si>
  <si>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</si>
  <si>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</si>
  <si>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</si>
  <si>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</si>
  <si>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</si>
  <si>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</si>
  <si>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</si>
  <si>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</si>
  <si>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</si>
  <si>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</si>
  <si>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</si>
  <si>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</si>
  <si>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</si>
  <si>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</si>
  <si>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</si>
  <si>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</si>
  <si>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</si>
  <si>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</si>
  <si>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</si>
  <si>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</si>
  <si>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</si>
  <si>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</si>
  <si>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</si>
  <si>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</si>
  <si>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</si>
  <si>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</si>
  <si>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</si>
  <si>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</si>
  <si>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</si>
  <si>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</si>
  <si>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</si>
  <si>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</si>
  <si>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</si>
  <si>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</si>
  <si>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</si>
  <si>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</si>
  <si>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</si>
  <si>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</si>
  <si>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</si>
  <si>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</si>
  <si>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</si>
  <si>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</si>
  <si>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</si>
  <si>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</si>
  <si>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</si>
  <si>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</si>
  <si>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</si>
  <si>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</si>
  <si>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</si>
  <si>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</si>
  <si>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</si>
  <si>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</si>
  <si>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</si>
  <si>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</si>
  <si>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</si>
  <si>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</si>
  <si>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</si>
  <si>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</si>
  <si>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</si>
  <si>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</si>
  <si>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</si>
  <si>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</si>
  <si>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</si>
  <si>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</si>
  <si>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</si>
  <si>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</si>
  <si>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</si>
  <si>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</si>
  <si>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</si>
  <si>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</si>
  <si>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</si>
  <si>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</si>
  <si>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</si>
  <si>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</si>
  <si>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</si>
  <si>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</si>
  <si>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</si>
  <si>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</si>
  <si>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</si>
  <si>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</si>
  <si>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</si>
  <si>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</si>
  <si>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</si>
  <si>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</si>
  <si>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</si>
  <si>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</si>
  <si>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</si>
  <si>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</si>
  <si>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</si>
  <si>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</si>
  <si>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</si>
  <si>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</si>
  <si>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</si>
  <si>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</si>
  <si>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</si>
  <si>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</si>
  <si>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</si>
  <si>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</si>
  <si>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</si>
  <si>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</si>
  <si>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</si>
  <si>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</si>
  <si>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</si>
  <si>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</si>
  <si>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</si>
  <si>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</si>
  <si>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</si>
  <si>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</si>
  <si>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</si>
  <si>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</si>
  <si>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</si>
  <si>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</si>
  <si>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</si>
  <si>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</si>
  <si>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</si>
  <si>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</si>
  <si>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</si>
  <si>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</si>
  <si>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</si>
  <si>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</si>
  <si>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</si>
  <si>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</si>
  <si>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</si>
  <si>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</si>
  <si>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</si>
  <si>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</si>
  <si>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</si>
  <si>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</si>
  <si>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</si>
  <si>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</si>
  <si>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</si>
  <si>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</si>
  <si>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</si>
  <si>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</si>
  <si>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</si>
  <si>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</si>
  <si>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</si>
  <si>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</si>
  <si>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</si>
  <si>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</si>
  <si>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</si>
  <si>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</si>
  <si>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</si>
  <si>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</si>
  <si>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</si>
  <si>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</si>
  <si>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</si>
  <si>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</si>
  <si>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</si>
  <si>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</si>
  <si>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</si>
  <si>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</si>
  <si>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</si>
  <si>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</si>
  <si>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</si>
  <si>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</si>
  <si>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</si>
  <si>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</si>
  <si>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</si>
  <si>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</si>
  <si>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</si>
  <si>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</si>
  <si>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</si>
  <si>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</si>
  <si>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</si>
  <si>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</si>
  <si>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</si>
  <si>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</si>
  <si>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</si>
  <si>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</si>
  <si>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</si>
  <si>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</si>
  <si>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</si>
  <si>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</si>
  <si>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</si>
  <si>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</si>
  <si>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</si>
  <si>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</si>
  <si>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</si>
  <si>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</si>
  <si>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</si>
  <si>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</si>
  <si>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</si>
  <si>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</si>
  <si>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</si>
  <si>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</si>
  <si>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</si>
  <si>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</si>
  <si>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</si>
  <si>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</si>
  <si>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</si>
  <si>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</si>
  <si>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</si>
  <si>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</si>
  <si>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</si>
  <si>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</si>
  <si>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</si>
  <si>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</si>
  <si>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</si>
  <si>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</si>
  <si>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</si>
  <si>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</si>
  <si>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</si>
  <si>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</si>
  <si>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</si>
  <si>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</si>
  <si>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</si>
  <si>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</si>
  <si>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</si>
  <si>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</si>
  <si>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</si>
  <si>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</si>
  <si>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</si>
  <si>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</si>
  <si>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</si>
  <si>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</si>
  <si>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</si>
  <si>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</si>
  <si>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</si>
  <si>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</si>
  <si>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</si>
  <si>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</si>
  <si>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</si>
  <si>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</si>
  <si>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</si>
  <si>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</si>
  <si>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</si>
  <si>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</si>
  <si>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</si>
  <si>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</si>
  <si>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</si>
  <si>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</si>
  <si>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</si>
  <si>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</si>
  <si>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</si>
  <si>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</si>
  <si>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</si>
  <si>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</si>
  <si>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</si>
  <si>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</si>
  <si>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</si>
  <si>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</si>
  <si>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</si>
  <si>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</si>
  <si>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</si>
  <si>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</si>
  <si>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</si>
  <si>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</si>
  <si>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</si>
  <si>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</si>
  <si>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</si>
  <si>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</si>
  <si>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</si>
  <si>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</si>
  <si>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</si>
  <si>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</si>
  <si>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</si>
  <si>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</si>
  <si>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</si>
  <si>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</si>
  <si>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</si>
  <si>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</si>
  <si>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</si>
  <si>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</si>
  <si>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</si>
  <si>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</si>
  <si>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</si>
  <si>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</si>
  <si>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</si>
  <si>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</si>
  <si>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</si>
  <si>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</si>
  <si>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</si>
  <si>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</si>
  <si>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</si>
  <si>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</si>
  <si>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</si>
  <si>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</si>
  <si>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</si>
  <si>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</si>
  <si>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</si>
  <si>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</si>
  <si>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</si>
  <si>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</si>
  <si>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</si>
  <si>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</si>
  <si>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</si>
  <si>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</si>
  <si>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</si>
  <si>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</si>
  <si>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</si>
  <si>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</si>
  <si>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</si>
  <si>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</si>
  <si>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</si>
  <si>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</si>
  <si>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</si>
  <si>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</si>
  <si>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</si>
  <si>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</si>
  <si>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</si>
  <si>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</si>
  <si>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</si>
  <si>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</si>
  <si>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</si>
  <si>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</si>
  <si>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</si>
  <si>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</si>
  <si>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</si>
  <si>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</si>
  <si>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</si>
  <si>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</si>
  <si>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</si>
  <si>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</si>
  <si>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</si>
  <si>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</si>
  <si>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</si>
  <si>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</si>
  <si>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</si>
  <si>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</si>
  <si>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</si>
  <si>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</si>
  <si>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</si>
  <si>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</si>
  <si>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</si>
  <si>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</si>
  <si>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</si>
  <si>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</si>
  <si>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</si>
  <si>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</si>
  <si>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</si>
  <si>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</si>
  <si>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</si>
  <si>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</si>
  <si>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</si>
  <si>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</si>
  <si>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</si>
  <si>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</si>
  <si>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</si>
  <si>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</si>
  <si>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</si>
  <si>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</si>
  <si>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</si>
  <si>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</si>
  <si>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</si>
  <si>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</si>
  <si>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</si>
  <si>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</si>
  <si>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</si>
  <si>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</si>
  <si>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</si>
  <si>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</si>
  <si>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</si>
  <si>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</si>
  <si>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</si>
  <si>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</si>
  <si>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</si>
  <si>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</si>
  <si>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</si>
  <si>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</si>
  <si>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</si>
  <si>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</si>
  <si>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</si>
  <si>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</si>
  <si>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</si>
  <si>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</si>
  <si>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</si>
  <si>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</si>
  <si>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</si>
  <si>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</si>
  <si>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</si>
  <si>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</si>
  <si>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</si>
  <si>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</si>
  <si>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</si>
  <si>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</si>
  <si>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</si>
  <si>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</si>
  <si>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</si>
  <si>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</si>
  <si>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</si>
  <si>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</si>
  <si>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</si>
  <si>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</si>
  <si>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</si>
  <si>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</si>
  <si>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</si>
  <si>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</si>
  <si>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</si>
  <si>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</si>
  <si>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</si>
  <si>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</si>
  <si>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</si>
  <si>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</si>
  <si>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</si>
  <si>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</si>
  <si>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</si>
  <si>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</si>
  <si>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</si>
  <si>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</si>
  <si>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</si>
  <si>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</si>
  <si>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</si>
  <si>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</si>
  <si>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</si>
  <si>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</si>
  <si>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</si>
  <si>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</si>
  <si>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</si>
  <si>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</si>
  <si>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</si>
  <si>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</si>
  <si>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</si>
  <si>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</si>
  <si>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</si>
  <si>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</si>
  <si>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</si>
  <si>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</si>
  <si>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</si>
  <si>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</si>
  <si>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</si>
  <si>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</si>
  <si>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</si>
  <si>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</si>
  <si>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</si>
  <si>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</si>
  <si>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</si>
  <si>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</si>
  <si>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</si>
  <si>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</si>
  <si>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</si>
  <si>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</si>
  <si>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</si>
  <si>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</si>
  <si>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</si>
  <si>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</si>
  <si>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</si>
  <si>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</si>
  <si>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</si>
  <si>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</si>
  <si>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</si>
  <si>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</si>
  <si>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</si>
  <si>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</si>
  <si>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</si>
  <si>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</si>
  <si>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</si>
  <si>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</si>
  <si>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</si>
  <si>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</si>
  <si>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</si>
  <si>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</si>
  <si>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</si>
  <si>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</si>
  <si>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</si>
  <si>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</si>
  <si>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</si>
  <si>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</si>
  <si>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</si>
  <si>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</si>
  <si>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</si>
  <si>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</si>
  <si>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</si>
  <si>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</si>
  <si>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</si>
  <si>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</si>
  <si>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</si>
  <si>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</si>
  <si>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</si>
  <si>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</si>
  <si>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</si>
  <si>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</si>
  <si>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</si>
  <si>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</si>
  <si>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</si>
  <si>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</si>
  <si>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</si>
  <si>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</si>
  <si>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</si>
  <si>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</si>
  <si>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</si>
  <si>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</si>
  <si>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</si>
  <si>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</si>
  <si>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</si>
  <si>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</si>
  <si>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</si>
  <si>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</si>
  <si>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</si>
  <si>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</si>
  <si>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</si>
  <si>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</si>
  <si>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</si>
  <si>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</si>
  <si>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</si>
  <si>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</si>
  <si>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</si>
  <si>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</si>
  <si>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</si>
  <si>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</si>
  <si>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</si>
  <si>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</si>
  <si>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</si>
  <si>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</si>
  <si>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</si>
  <si>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</si>
  <si>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</si>
  <si>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</si>
  <si>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</si>
  <si>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</si>
  <si>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</si>
  <si>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</si>
  <si>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</si>
  <si>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</si>
  <si>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</si>
  <si>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</si>
  <si>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</si>
  <si>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</si>
  <si>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</si>
  <si>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</si>
  <si>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</si>
  <si>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</si>
  <si>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</si>
  <si>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</si>
  <si>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</si>
  <si>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</si>
  <si>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</si>
  <si>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</si>
  <si>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</si>
  <si>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</si>
  <si>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</si>
  <si>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</si>
  <si>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</si>
  <si>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</si>
  <si>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</si>
  <si>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</si>
  <si>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</si>
  <si>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</si>
  <si>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</si>
  <si>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</si>
  <si>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</si>
  <si>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</si>
  <si>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</si>
  <si>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</si>
  <si>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</si>
  <si>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</si>
  <si>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</si>
  <si>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</si>
  <si>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</si>
  <si>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</si>
  <si>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</si>
  <si>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</si>
  <si>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</si>
  <si>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</si>
  <si>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</si>
  <si>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</si>
  <si>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</si>
  <si>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</si>
  <si>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</si>
  <si>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</si>
  <si>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</si>
  <si>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</si>
  <si>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</si>
  <si>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</si>
  <si>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</si>
  <si>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</si>
  <si>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</si>
  <si>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</si>
  <si>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</si>
  <si>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</si>
  <si>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</si>
  <si>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</si>
  <si>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</si>
  <si>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</si>
  <si>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</si>
  <si>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</si>
  <si>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</si>
  <si>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</si>
  <si>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</si>
  <si>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</si>
  <si>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</si>
  <si>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</si>
  <si>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</si>
  <si>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</si>
  <si>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</si>
  <si>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</si>
  <si>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</si>
  <si>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</si>
  <si>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</si>
  <si>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</si>
  <si>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</si>
  <si>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</si>
  <si>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</si>
  <si>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</si>
  <si>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</si>
  <si>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</si>
  <si>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</si>
  <si>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</si>
  <si>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</si>
  <si>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</si>
  <si>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</si>
  <si>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</si>
  <si>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</si>
  <si>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</si>
  <si>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</si>
  <si>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</si>
  <si>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</si>
  <si>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</si>
  <si>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</si>
  <si>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</si>
  <si>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</si>
  <si>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</si>
  <si>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</si>
  <si>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</si>
  <si>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</si>
  <si>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</si>
  <si>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</si>
  <si>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</si>
  <si>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</si>
  <si>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</si>
  <si>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</si>
  <si>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</si>
  <si>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</si>
  <si>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</si>
  <si>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</si>
  <si>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</si>
  <si>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</si>
  <si>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</si>
  <si>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</si>
  <si>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</si>
  <si>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</si>
  <si>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</si>
  <si>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</si>
  <si>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</si>
  <si>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</si>
  <si>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</si>
  <si>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</si>
  <si>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</si>
  <si>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</si>
  <si>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</si>
  <si>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</si>
  <si>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</si>
  <si>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</si>
  <si>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</si>
  <si>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</si>
  <si>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</si>
  <si>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</si>
  <si>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</si>
  <si>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</si>
  <si>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</si>
  <si>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</si>
  <si>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</si>
  <si>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</si>
  <si>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</si>
  <si>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</si>
  <si>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</si>
  <si>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</si>
  <si>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</si>
  <si>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</si>
  <si>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</si>
  <si>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</si>
  <si>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</si>
  <si>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</si>
  <si>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</si>
  <si>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</si>
  <si>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</si>
  <si>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</si>
  <si>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</si>
  <si>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</si>
  <si>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</si>
  <si>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</si>
  <si>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</si>
  <si>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</si>
  <si>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</si>
  <si>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</si>
  <si>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</si>
  <si>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</si>
  <si>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</si>
  <si>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</si>
  <si>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</si>
  <si>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</si>
  <si>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</si>
  <si>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</si>
  <si>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</si>
  <si>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</si>
  <si>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</si>
  <si>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</si>
  <si>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</si>
  <si>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</si>
  <si>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</si>
  <si>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</si>
  <si>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</si>
  <si>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</si>
  <si>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</si>
  <si>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</si>
  <si>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</si>
  <si>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</si>
  <si>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</si>
  <si>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</si>
  <si>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</si>
  <si>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</si>
  <si>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</si>
  <si>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</si>
  <si>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</si>
  <si>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</si>
  <si>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</si>
  <si>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</si>
  <si>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</si>
  <si>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</si>
  <si>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</si>
  <si>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</si>
  <si>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</si>
  <si>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</si>
  <si>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</si>
  <si>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</si>
  <si>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</si>
  <si>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</si>
  <si>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</si>
  <si>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</si>
  <si>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</si>
  <si>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</si>
  <si>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</si>
  <si>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</si>
  <si>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</si>
  <si>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</si>
  <si>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</si>
  <si>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</si>
  <si>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</si>
  <si>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</si>
  <si>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</si>
  <si>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</si>
  <si>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</si>
  <si>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</si>
  <si>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</si>
  <si>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</si>
  <si>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</si>
  <si>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</si>
  <si>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</si>
  <si>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</si>
  <si>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</si>
  <si>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</si>
  <si>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</si>
  <si>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</si>
  <si>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</si>
  <si>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</si>
  <si>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</si>
  <si>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</si>
  <si>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</si>
  <si>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</si>
  <si>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</si>
  <si>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</si>
  <si>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</si>
  <si>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</si>
  <si>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</si>
  <si>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</si>
  <si>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</si>
  <si>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</si>
  <si>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</si>
  <si>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</si>
  <si>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</si>
  <si>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</si>
  <si>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</si>
  <si>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</si>
  <si>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</si>
  <si>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</si>
  <si>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</si>
  <si>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</si>
  <si>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</si>
  <si>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</si>
  <si>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</si>
  <si>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</si>
  <si>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</si>
  <si>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</si>
  <si>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</si>
  <si>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</si>
  <si>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</si>
  <si>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</si>
  <si>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</si>
  <si>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</si>
  <si>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</si>
  <si>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</si>
  <si>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</si>
  <si>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</si>
  <si>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</si>
  <si>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</si>
  <si>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</si>
  <si>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</si>
  <si>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</si>
  <si>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</si>
  <si>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</si>
  <si>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</si>
  <si>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</si>
  <si>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</si>
  <si>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</si>
  <si>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</si>
  <si>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</si>
  <si>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</si>
  <si>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</si>
  <si>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</si>
  <si>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</si>
  <si>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</si>
  <si>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</si>
  <si>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</si>
  <si>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</si>
  <si>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</si>
  <si>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</si>
  <si>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</si>
  <si>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</si>
  <si>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</si>
  <si>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</si>
  <si>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</si>
  <si>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</si>
  <si>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</si>
  <si>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</si>
  <si>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</si>
  <si>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</si>
  <si>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</si>
  <si>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</si>
  <si>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</si>
  <si>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</si>
  <si>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</si>
  <si>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</si>
  <si>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</si>
  <si>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</si>
  <si>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</si>
  <si>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</si>
  <si>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</si>
  <si>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</si>
  <si>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</si>
  <si>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</si>
  <si>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</si>
  <si>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</si>
  <si>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</si>
  <si>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</si>
  <si>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</si>
  <si>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</si>
  <si>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</si>
  <si>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</si>
  <si>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</si>
  <si>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</si>
  <si>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</si>
  <si>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</si>
  <si>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</si>
  <si>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</si>
  <si>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</si>
  <si>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</si>
  <si>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</si>
  <si>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</si>
  <si>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</si>
  <si>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</si>
  <si>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</si>
  <si>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</si>
  <si>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</si>
  <si>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</si>
  <si>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</si>
  <si>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</si>
  <si>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</si>
  <si>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</si>
  <si>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</si>
  <si>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</si>
  <si>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</si>
  <si>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</si>
  <si>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</si>
  <si>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</si>
  <si>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</si>
  <si>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</si>
  <si>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</si>
  <si>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</si>
  <si>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</si>
  <si>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</si>
  <si>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</si>
  <si>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</si>
  <si>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</si>
  <si>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</si>
  <si>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</si>
  <si>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</si>
  <si>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</si>
  <si>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</si>
  <si>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</si>
  <si>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</si>
  <si>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</si>
  <si>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</si>
  <si>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</si>
  <si>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</si>
  <si>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</si>
  <si>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</si>
  <si>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</si>
  <si>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</si>
  <si>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</si>
  <si>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</si>
  <si>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</si>
  <si>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</si>
  <si>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</si>
  <si>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</si>
  <si>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</si>
  <si>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</si>
  <si>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</si>
  <si>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</si>
  <si>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</si>
  <si>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</si>
  <si>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</si>
  <si>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</si>
  <si>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</si>
  <si>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</si>
  <si>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</si>
  <si>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</si>
  <si>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</si>
  <si>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</si>
  <si>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</si>
  <si>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</si>
  <si>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</si>
  <si>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</si>
  <si>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</si>
  <si>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</si>
  <si>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</si>
  <si>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</si>
  <si>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</si>
  <si>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</si>
  <si>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</si>
  <si>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</si>
  <si>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</si>
  <si>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</si>
  <si>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</si>
  <si>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</si>
  <si>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</si>
  <si>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</si>
  <si>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</si>
  <si>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</si>
  <si>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</si>
  <si>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</si>
  <si>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</si>
  <si>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</si>
  <si>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</si>
  <si>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</si>
  <si>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</si>
  <si>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</si>
  <si>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</si>
  <si>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</si>
  <si>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</si>
  <si>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</si>
  <si>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</si>
  <si>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</si>
  <si>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</si>
  <si>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</si>
  <si>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</si>
  <si>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</si>
  <si>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</si>
  <si>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</si>
  <si>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</si>
  <si>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</si>
  <si>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</si>
  <si>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</si>
  <si>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</si>
  <si>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</si>
  <si>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</si>
  <si>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</si>
  <si>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</si>
  <si>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</si>
  <si>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</si>
  <si>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</si>
  <si>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</si>
  <si>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</si>
  <si>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</si>
  <si>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</si>
  <si>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</si>
  <si>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</si>
  <si>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</si>
  <si>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</si>
  <si>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</si>
  <si>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</si>
  <si>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</si>
  <si>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</si>
  <si>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</si>
  <si>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</si>
  <si>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</si>
  <si>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</si>
  <si>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</si>
  <si>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</si>
  <si>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</si>
  <si>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</si>
  <si>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</si>
  <si>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</si>
  <si>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</si>
  <si>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</si>
  <si>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</si>
  <si>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</si>
  <si>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</si>
  <si>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</si>
  <si>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</si>
  <si>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</si>
  <si>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</si>
  <si>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</si>
  <si>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</si>
  <si>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</si>
  <si>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</si>
  <si>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</si>
  <si>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</si>
  <si>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</si>
  <si>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</si>
  <si>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</si>
  <si>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</si>
  <si>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</si>
  <si>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</si>
  <si>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</si>
  <si>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</si>
  <si>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</si>
  <si>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</si>
  <si>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</si>
  <si>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</si>
  <si>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</si>
  <si>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</si>
  <si>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</si>
  <si>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</si>
  <si>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</si>
  <si>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</si>
  <si>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</si>
  <si>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</si>
  <si>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</si>
  <si>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</si>
  <si>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</si>
  <si>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</si>
  <si>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</si>
  <si>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</si>
  <si>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</si>
  <si>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</si>
  <si>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</si>
  <si>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</si>
  <si>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</si>
  <si>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</si>
  <si>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</si>
  <si>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</si>
  <si>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</si>
  <si>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</si>
  <si>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</si>
  <si>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</si>
  <si>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</si>
  <si>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</si>
  <si>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</si>
  <si>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</si>
  <si>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</si>
  <si>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</si>
  <si>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</si>
  <si>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</si>
  <si>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</si>
  <si>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</si>
  <si>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</si>
  <si>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</si>
  <si>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</si>
  <si>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</si>
  <si>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</si>
  <si>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</si>
  <si>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</si>
  <si>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</si>
  <si>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</si>
  <si>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</si>
  <si>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</si>
  <si>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</si>
  <si>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</si>
  <si>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</si>
  <si>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</si>
  <si>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</si>
  <si>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</si>
  <si>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</si>
  <si>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</si>
  <si>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</si>
  <si>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</si>
  <si>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</si>
  <si>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</si>
  <si>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</si>
  <si>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</si>
  <si>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</si>
  <si>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</si>
  <si>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</si>
  <si>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</si>
  <si>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</si>
  <si>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</si>
  <si>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</si>
  <si>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</si>
  <si>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</si>
  <si>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</si>
  <si>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</si>
  <si>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</si>
  <si>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</si>
  <si>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</si>
  <si>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</si>
  <si>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</si>
  <si>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</si>
  <si>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</si>
  <si>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</si>
  <si>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</si>
  <si>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</si>
  <si>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</si>
  <si>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</si>
  <si>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</si>
  <si>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</si>
  <si>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</si>
  <si>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</si>
  <si>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</si>
  <si>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</si>
  <si>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</si>
  <si>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</si>
  <si>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</si>
  <si>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</si>
  <si>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</si>
  <si>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</si>
  <si>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</si>
  <si>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</si>
  <si>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</si>
  <si>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</si>
  <si>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</si>
  <si>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</si>
  <si>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</si>
  <si>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</si>
  <si>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</si>
  <si>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</si>
  <si>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</si>
  <si>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</si>
  <si>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</si>
  <si>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</si>
  <si>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</si>
  <si>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</si>
  <si>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</si>
  <si>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</si>
  <si>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</si>
  <si>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</si>
  <si>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</si>
  <si>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</si>
  <si>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</si>
  <si>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</si>
  <si>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</si>
  <si>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</si>
  <si>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</si>
  <si>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</si>
  <si>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</si>
  <si>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</si>
  <si>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</si>
  <si>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</si>
  <si>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</si>
  <si>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</si>
  <si>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</si>
  <si>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</si>
  <si>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</si>
  <si>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</si>
  <si>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</si>
  <si>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</si>
  <si>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</si>
  <si>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</si>
  <si>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</si>
  <si>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</si>
  <si>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</si>
  <si>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</si>
  <si>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</si>
  <si>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</si>
  <si>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</si>
  <si>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</si>
  <si>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</si>
  <si>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</si>
  <si>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</si>
  <si>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</si>
  <si>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</si>
  <si>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</si>
  <si>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</si>
  <si>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</si>
  <si>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</si>
  <si>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</si>
  <si>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</si>
  <si>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</si>
  <si>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</si>
  <si>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</si>
  <si>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</si>
  <si>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</si>
  <si>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</si>
  <si>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</si>
  <si>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</si>
  <si>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</si>
  <si>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</si>
  <si>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</si>
  <si>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</si>
  <si>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</si>
  <si>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</si>
  <si>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</si>
  <si>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</si>
  <si>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</si>
  <si>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</si>
  <si>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</si>
  <si>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</si>
  <si>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</si>
  <si>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</si>
  <si>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</si>
  <si>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</si>
  <si>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</si>
  <si>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</si>
  <si>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</si>
  <si>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</si>
  <si>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</si>
  <si>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</si>
  <si>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</si>
  <si>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</si>
  <si>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</si>
  <si>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</si>
  <si>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</si>
  <si>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</si>
  <si>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</si>
  <si>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</si>
  <si>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</si>
  <si>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</si>
  <si>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</si>
  <si>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</si>
  <si>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</si>
  <si>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</si>
  <si>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</si>
  <si>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</si>
  <si>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</si>
  <si>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</si>
  <si>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</si>
  <si>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</si>
  <si>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</si>
  <si>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</si>
  <si>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</si>
  <si>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</si>
  <si>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</si>
  <si>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</si>
  <si>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</si>
  <si>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</si>
  <si>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</si>
  <si>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</si>
  <si>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</si>
  <si>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</si>
  <si>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</si>
  <si>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</si>
  <si>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</si>
  <si>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</si>
  <si>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</si>
  <si>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</si>
  <si>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</si>
  <si>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</si>
  <si>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</si>
  <si>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</si>
  <si>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</si>
  <si>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</si>
  <si>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</si>
  <si>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</si>
  <si>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</si>
  <si>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</si>
  <si>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</si>
  <si>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</si>
  <si>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</si>
  <si>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</si>
  <si>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</si>
  <si>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</si>
  <si>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</si>
  <si>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</si>
  <si>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</si>
  <si>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</si>
  <si>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</si>
  <si>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</si>
  <si>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</si>
  <si>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</si>
  <si>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</si>
  <si>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</si>
  <si>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</si>
  <si>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</si>
  <si>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</si>
  <si>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</si>
  <si>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</si>
  <si>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</si>
  <si>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</si>
  <si>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</si>
  <si>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</si>
  <si>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</si>
  <si>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</si>
  <si>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</si>
  <si>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</si>
  <si>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</si>
  <si>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</si>
  <si>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</si>
  <si>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</si>
  <si>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</si>
  <si>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</si>
  <si>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</si>
  <si>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</si>
  <si>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</si>
  <si>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</si>
  <si>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</si>
  <si>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</si>
  <si>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</si>
  <si>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</si>
  <si>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</si>
  <si>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</si>
  <si>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</si>
  <si>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</si>
  <si>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</si>
  <si>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</si>
  <si>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</si>
  <si>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</si>
  <si>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</si>
  <si>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</si>
  <si>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</si>
  <si>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</si>
  <si>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</si>
  <si>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</si>
  <si>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</si>
  <si>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</si>
  <si>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</si>
  <si>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</si>
  <si>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</si>
  <si>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</si>
  <si>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</si>
  <si>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</si>
  <si>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</si>
  <si>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</si>
  <si>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</si>
  <si>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</si>
  <si>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</si>
  <si>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</si>
  <si>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</si>
  <si>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</si>
  <si>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</si>
  <si>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</si>
  <si>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</si>
  <si>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</si>
  <si>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</si>
  <si>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</si>
  <si>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</si>
  <si>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</si>
  <si>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</si>
  <si>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</si>
  <si>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</si>
  <si>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</si>
  <si>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</si>
  <si>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</si>
  <si>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</si>
  <si>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</si>
  <si>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</si>
  <si>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</si>
  <si>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</si>
  <si>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</si>
  <si>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</si>
  <si>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</si>
  <si>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</si>
  <si>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</si>
  <si>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</si>
  <si>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</si>
  <si>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</si>
  <si>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</si>
  <si>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</si>
  <si>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</si>
  <si>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</si>
  <si>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</si>
  <si>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</si>
  <si>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</si>
  <si>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</si>
  <si>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</si>
  <si>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</si>
  <si>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</si>
  <si>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</si>
  <si>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</si>
  <si>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</si>
  <si>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</si>
  <si>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</si>
  <si>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</si>
  <si>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</si>
  <si>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</si>
  <si>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</si>
  <si>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</si>
  <si>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</si>
  <si>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</si>
  <si>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</si>
  <si>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</si>
  <si>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</si>
  <si>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</si>
  <si>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</si>
  <si>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</si>
  <si>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</si>
  <si>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</si>
  <si>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</si>
  <si>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</si>
  <si>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</si>
  <si>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</si>
  <si>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</si>
  <si>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</si>
  <si>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</si>
  <si>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</si>
  <si>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</si>
  <si>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</si>
  <si>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</si>
  <si>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</si>
  <si>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</si>
  <si>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</si>
  <si>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</si>
  <si>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</si>
  <si>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</si>
  <si>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</si>
  <si>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</si>
  <si>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</si>
  <si>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</si>
  <si>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</si>
  <si>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</si>
  <si>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</si>
  <si>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</si>
  <si>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</si>
  <si>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</si>
  <si>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</si>
  <si>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</si>
  <si>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</si>
  <si>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</si>
  <si>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</si>
  <si>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</si>
  <si>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</si>
  <si>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</si>
  <si>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</si>
  <si>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</si>
  <si>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</si>
  <si>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</si>
  <si>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</si>
  <si>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</si>
  <si>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</si>
  <si>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</si>
  <si>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</si>
  <si>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</si>
  <si>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</si>
  <si>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</si>
  <si>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</si>
  <si>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</si>
  <si>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</si>
  <si>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</si>
  <si>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</si>
  <si>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</si>
  <si>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</si>
  <si>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</si>
  <si>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</si>
  <si>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</si>
  <si>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</si>
  <si>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</si>
  <si>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</si>
  <si>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</si>
  <si>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</si>
  <si>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</si>
  <si>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</si>
  <si>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</si>
  <si>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</si>
  <si>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</si>
  <si>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</si>
  <si>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</si>
  <si>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</si>
  <si>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</si>
  <si>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</si>
  <si>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</si>
  <si>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</si>
  <si>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</si>
  <si>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</si>
  <si>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</si>
  <si>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</si>
  <si>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</si>
  <si>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</si>
  <si>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</si>
  <si>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</si>
  <si>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</si>
  <si>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</si>
  <si>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</si>
  <si>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</si>
  <si>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</si>
  <si>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</si>
  <si>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</si>
  <si>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</si>
  <si>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</si>
  <si>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</si>
  <si>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</si>
  <si>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</si>
  <si>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</si>
  <si>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</si>
  <si>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</si>
  <si>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</si>
  <si>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</si>
  <si>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</si>
  <si>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</si>
  <si>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</si>
  <si>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</si>
  <si>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</si>
  <si>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</si>
  <si>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</si>
  <si>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</si>
  <si>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</si>
  <si>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</si>
  <si>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</si>
  <si>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</si>
  <si>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</si>
  <si>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</si>
  <si>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</si>
  <si>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</si>
  <si>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</si>
  <si>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</si>
  <si>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</si>
  <si>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</si>
  <si>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</si>
  <si>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</si>
  <si>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</si>
  <si>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</si>
  <si>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</si>
  <si>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</si>
  <si>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</si>
  <si>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</si>
  <si>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</si>
  <si>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</si>
  <si>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</si>
  <si>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</si>
  <si>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</si>
  <si>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</si>
  <si>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</si>
  <si>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</si>
  <si>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</si>
  <si>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</si>
  <si>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</si>
  <si>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</si>
  <si>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</si>
  <si>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</si>
  <si>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</si>
  <si>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</si>
  <si>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</si>
  <si>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</si>
  <si>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</si>
  <si>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</si>
  <si>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</si>
  <si>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</si>
  <si>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</si>
  <si>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</si>
  <si>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</si>
  <si>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</si>
  <si>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</si>
  <si>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</si>
  <si>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</si>
  <si>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</si>
  <si>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</si>
  <si>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</si>
  <si>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</si>
  <si>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</si>
  <si>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</si>
  <si>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</si>
  <si>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</si>
  <si>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</si>
  <si>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</si>
  <si>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</si>
  <si>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</si>
  <si>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</si>
  <si>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</si>
  <si>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</si>
  <si>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</si>
  <si>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</si>
  <si>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</si>
  <si>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</si>
  <si>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</si>
  <si>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</si>
  <si>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</si>
  <si>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</si>
  <si>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</si>
  <si>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</si>
  <si>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</si>
  <si>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</si>
  <si>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</si>
  <si>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</si>
  <si>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</si>
  <si>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</si>
  <si>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</si>
  <si>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</si>
  <si>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</si>
  <si>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</si>
  <si>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</si>
  <si>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</si>
  <si>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</si>
  <si>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</si>
  <si>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</si>
  <si>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</si>
  <si>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</si>
  <si>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</si>
  <si>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</si>
  <si>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</si>
  <si>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</si>
  <si>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</si>
  <si>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</si>
  <si>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</si>
  <si>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</si>
  <si>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</si>
  <si>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</si>
  <si>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</si>
  <si>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</si>
  <si>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</si>
  <si>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</si>
  <si>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</si>
  <si>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</si>
  <si>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</si>
  <si>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</si>
  <si>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</si>
  <si>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</si>
  <si>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</si>
  <si>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</si>
  <si>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</si>
  <si>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</si>
  <si>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</si>
  <si>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</si>
  <si>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</si>
  <si>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</si>
  <si>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</si>
  <si>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</si>
  <si>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</si>
  <si>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</si>
  <si>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</si>
  <si>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</si>
  <si>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</si>
  <si>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</si>
  <si>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</si>
  <si>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</si>
  <si>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</si>
  <si>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</si>
  <si>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</si>
  <si>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</si>
  <si>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</si>
  <si>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</si>
  <si>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</si>
  <si>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</si>
  <si>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</si>
  <si>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</si>
  <si>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</si>
  <si>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</si>
  <si>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</si>
  <si>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</si>
  <si>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</si>
  <si>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</si>
  <si>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</si>
  <si>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</si>
  <si>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</si>
  <si>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</si>
  <si>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</si>
  <si>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</si>
  <si>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</si>
  <si>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</si>
  <si>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</si>
  <si>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</si>
  <si>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</si>
  <si>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</si>
  <si>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</si>
  <si>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</si>
  <si>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</si>
  <si>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</si>
  <si>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</si>
  <si>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</si>
  <si>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</si>
  <si>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</si>
  <si>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</si>
  <si>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</si>
  <si>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</si>
  <si>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</si>
  <si>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</si>
  <si>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</si>
  <si>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</si>
  <si>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</si>
  <si>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</si>
  <si>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</si>
  <si>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</si>
  <si>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</si>
  <si>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</si>
  <si>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</si>
  <si>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</si>
  <si>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</si>
  <si>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</si>
  <si>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</si>
  <si>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</si>
  <si>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</si>
  <si>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</si>
  <si>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</si>
  <si>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</si>
  <si>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</si>
  <si>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</si>
  <si>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</si>
  <si>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</si>
  <si>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</si>
  <si>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</si>
  <si>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</si>
  <si>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</si>
  <si>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</si>
  <si>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</si>
  <si>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</si>
  <si>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</si>
  <si>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</si>
  <si>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</si>
  <si>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</si>
  <si>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</si>
  <si>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</si>
  <si>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</si>
  <si>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</si>
  <si>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</si>
  <si>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</si>
  <si>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</si>
  <si>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</si>
  <si>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</si>
  <si>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</si>
  <si>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</si>
  <si>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</si>
  <si>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</si>
  <si>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</si>
  <si>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</si>
  <si>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</si>
  <si>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</si>
  <si>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</si>
  <si>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</si>
  <si>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</si>
  <si>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</si>
  <si>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</si>
  <si>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</si>
  <si>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</si>
  <si>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</si>
  <si>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</si>
  <si>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</si>
  <si>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</si>
  <si>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</si>
  <si>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</si>
  <si>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</si>
  <si>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</si>
  <si>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</si>
  <si>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</si>
  <si>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</si>
  <si>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</si>
  <si>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</si>
  <si>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</si>
  <si>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</si>
  <si>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</si>
  <si>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</si>
  <si>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</si>
  <si>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</si>
  <si>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</si>
  <si>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</si>
  <si>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</si>
  <si>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</si>
  <si>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</si>
  <si>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</si>
  <si>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</si>
  <si>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</si>
  <si>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</si>
  <si>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</si>
  <si>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</si>
  <si>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</si>
  <si>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</si>
  <si>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</si>
  <si>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</si>
  <si>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</si>
  <si>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</si>
  <si>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</si>
  <si>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</si>
  <si>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</si>
  <si>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</si>
  <si>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</si>
  <si>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</si>
  <si>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</si>
  <si>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</si>
  <si>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</si>
  <si>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</si>
  <si>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</si>
  <si>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</si>
  <si>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</si>
  <si>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</si>
  <si>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</si>
  <si>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</si>
  <si>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</si>
  <si>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</si>
  <si>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</si>
  <si>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</si>
  <si>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</si>
  <si>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</si>
  <si>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</si>
  <si>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</si>
  <si>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</si>
  <si>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</si>
  <si>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</si>
  <si>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</si>
  <si>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</si>
  <si>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</si>
  <si>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</si>
  <si>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</si>
  <si>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</si>
  <si>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</si>
  <si>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</si>
  <si>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</si>
  <si>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</si>
  <si>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</si>
  <si>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</si>
  <si>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</si>
  <si>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</si>
  <si>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</si>
  <si>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</si>
  <si>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</si>
  <si>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</si>
  <si>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</si>
  <si>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</si>
  <si>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</si>
  <si>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</si>
  <si>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</si>
  <si>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</si>
  <si>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</si>
  <si>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</si>
  <si>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</si>
  <si>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</si>
  <si>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</si>
  <si>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</si>
  <si>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</si>
  <si>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</si>
  <si>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</si>
  <si>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</si>
  <si>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</si>
  <si>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</si>
  <si>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</si>
  <si>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</si>
  <si>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</si>
  <si>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</si>
  <si>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</si>
  <si>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</si>
  <si>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</si>
  <si>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</si>
  <si>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</si>
  <si>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</si>
  <si>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</si>
  <si>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</si>
  <si>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</si>
  <si>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</si>
  <si>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</si>
  <si>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</si>
  <si>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</si>
  <si>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</si>
  <si>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</si>
  <si>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</si>
  <si>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</si>
  <si>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</si>
  <si>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</si>
  <si>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</si>
  <si>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</si>
  <si>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</si>
  <si>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</si>
  <si>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</si>
  <si>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</si>
  <si>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</si>
  <si>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</si>
  <si>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</si>
  <si>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</si>
  <si>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</si>
  <si>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</si>
  <si>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</si>
  <si>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</si>
  <si>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</si>
  <si>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</si>
  <si>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</si>
  <si>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</si>
  <si>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</si>
  <si>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</si>
  <si>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</si>
  <si>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</si>
  <si>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</si>
  <si>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</si>
  <si>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</si>
  <si>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</si>
  <si>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</si>
  <si>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</si>
  <si>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</si>
  <si>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</si>
  <si>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</si>
  <si>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</si>
  <si>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</si>
  <si>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</si>
  <si>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</si>
  <si>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</si>
  <si>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</si>
  <si>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</si>
  <si>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</si>
  <si>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</si>
  <si>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</si>
  <si>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</si>
  <si>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</si>
  <si>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</si>
  <si>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</si>
  <si>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</si>
  <si>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</si>
  <si>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</si>
  <si>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</si>
  <si>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</si>
  <si>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</si>
  <si>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</si>
  <si>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</si>
  <si>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</si>
  <si>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</si>
  <si>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</si>
  <si>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</si>
  <si>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</si>
  <si>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</si>
  <si>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</si>
  <si>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</si>
  <si>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</si>
  <si>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</si>
  <si>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</si>
  <si>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</si>
  <si>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</si>
  <si>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</si>
  <si>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</si>
  <si>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</si>
  <si>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</si>
  <si>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</si>
  <si>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</si>
  <si>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</si>
  <si>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</si>
  <si>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</si>
  <si>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</si>
  <si>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</si>
  <si>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</si>
  <si>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</si>
  <si>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</si>
  <si>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</si>
  <si>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</si>
  <si>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</si>
  <si>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</si>
  <si>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</si>
  <si>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</si>
  <si>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</si>
  <si>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</si>
  <si>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</si>
  <si>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</si>
  <si>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</si>
  <si>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</si>
  <si>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</si>
  <si>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</si>
  <si>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</si>
  <si>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</si>
  <si>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</si>
  <si>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</si>
  <si>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</si>
  <si>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</si>
  <si>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</si>
  <si>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</si>
  <si>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</si>
  <si>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</si>
  <si>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</si>
  <si>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</si>
  <si>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</si>
  <si>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</si>
  <si>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</si>
  <si>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</si>
  <si>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</si>
  <si>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</si>
  <si>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</si>
  <si>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</si>
  <si>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</si>
  <si>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</si>
  <si>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</si>
  <si>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</si>
  <si>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</si>
  <si>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</si>
  <si>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</si>
  <si>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</si>
  <si>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</si>
  <si>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</si>
  <si>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</si>
  <si>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</si>
  <si>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</si>
  <si>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</si>
  <si>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</si>
  <si>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</si>
  <si>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</si>
  <si>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</si>
  <si>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</si>
  <si>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</si>
  <si>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</si>
  <si>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</si>
  <si>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</si>
  <si>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</si>
  <si>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</si>
  <si>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</si>
  <si>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</si>
  <si>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</si>
  <si>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</si>
  <si>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</si>
  <si>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</si>
  <si>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</si>
  <si>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</si>
  <si>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</si>
  <si>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</si>
  <si>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</si>
  <si>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</si>
  <si>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</si>
  <si>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</si>
  <si>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</si>
  <si>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</si>
  <si>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</si>
  <si>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</si>
  <si>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</si>
  <si>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</si>
  <si>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</si>
  <si>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</si>
  <si>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</si>
  <si>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</si>
  <si>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</si>
  <si>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</si>
  <si>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</si>
  <si>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</si>
  <si>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</si>
  <si>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</si>
  <si>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</si>
  <si>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</si>
  <si>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</si>
  <si>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</si>
  <si>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</si>
  <si>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</si>
  <si>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</si>
  <si>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</si>
  <si>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</si>
  <si>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</si>
  <si>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</si>
  <si>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</si>
  <si>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</si>
  <si>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</si>
  <si>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</si>
  <si>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</si>
  <si>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</si>
  <si>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</si>
  <si>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</si>
  <si>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</si>
  <si>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</si>
  <si>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</si>
  <si>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</si>
  <si>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</si>
  <si>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</si>
  <si>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</si>
  <si>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</si>
  <si>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</si>
  <si>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</si>
  <si>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</si>
  <si>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</si>
  <si>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</si>
  <si>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</si>
  <si>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</si>
  <si>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</si>
  <si>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</si>
  <si>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</si>
  <si>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</si>
  <si>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</si>
  <si>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</si>
  <si>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</si>
  <si>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</si>
  <si>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</si>
  <si>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</si>
  <si>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</si>
  <si>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</si>
  <si>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</si>
  <si>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</si>
  <si>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</si>
  <si>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</si>
  <si>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</si>
  <si>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</si>
  <si>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</si>
  <si>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</si>
  <si>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</si>
  <si>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</si>
  <si>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</si>
  <si>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</si>
  <si>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</si>
  <si>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</si>
  <si>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</si>
  <si>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</si>
  <si>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</si>
  <si>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</si>
  <si>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</si>
  <si>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</si>
  <si>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</si>
  <si>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</si>
  <si>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</si>
  <si>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</si>
  <si>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</si>
  <si>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</si>
  <si>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</si>
  <si>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</si>
  <si>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</si>
  <si>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</si>
  <si>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</si>
  <si>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</si>
  <si>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</si>
  <si>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</si>
  <si>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</si>
  <si>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</si>
  <si>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</si>
  <si>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</si>
  <si>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</si>
  <si>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</si>
  <si>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</si>
  <si>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</si>
  <si>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</si>
  <si>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</si>
  <si>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</si>
  <si>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</si>
  <si>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</si>
  <si>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</si>
  <si>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</si>
  <si>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</si>
  <si>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</si>
  <si>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</si>
  <si>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</si>
  <si>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</si>
  <si>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</si>
  <si>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</si>
  <si>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</si>
  <si>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</si>
  <si>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</si>
  <si>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</si>
  <si>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</si>
  <si>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</si>
  <si>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</si>
  <si>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</si>
  <si>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</si>
  <si>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</si>
  <si>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</si>
  <si>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</si>
  <si>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</si>
  <si>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</si>
  <si>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</si>
  <si>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</si>
  <si>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</si>
  <si>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</si>
  <si>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</si>
  <si>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</si>
  <si>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</si>
  <si>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</si>
  <si>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</si>
  <si>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</si>
  <si>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</si>
  <si>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</si>
  <si>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</si>
  <si>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</si>
  <si>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</si>
  <si>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</si>
  <si>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</si>
  <si>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</si>
  <si>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</si>
  <si>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</si>
  <si>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</si>
  <si>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</si>
  <si>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</si>
  <si>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</si>
  <si>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</si>
  <si>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</si>
  <si>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</si>
  <si>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</si>
  <si>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</si>
  <si>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</si>
  <si>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</si>
  <si>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</si>
  <si>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</si>
  <si>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</si>
  <si>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</si>
  <si>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</si>
  <si>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</si>
  <si>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</si>
  <si>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</si>
  <si>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</si>
  <si>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</si>
  <si>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</si>
  <si>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</si>
  <si>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</si>
  <si>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</si>
  <si>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</si>
  <si>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</si>
  <si>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</si>
  <si>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</si>
  <si>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</si>
  <si>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</si>
  <si>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</si>
  <si>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</si>
  <si>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</si>
  <si>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</si>
  <si>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</si>
  <si>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</si>
  <si>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</si>
  <si>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</si>
  <si>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</si>
  <si>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</si>
  <si>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</si>
  <si>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</si>
  <si>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</si>
  <si>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</si>
  <si>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</si>
  <si>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</si>
  <si>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</si>
  <si>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</si>
  <si>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</si>
  <si>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</si>
  <si>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</si>
  <si>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</si>
  <si>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</si>
  <si>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</si>
  <si>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</si>
  <si>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</si>
  <si>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</si>
  <si>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</si>
  <si>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</si>
  <si>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</si>
  <si>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</si>
  <si>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</si>
  <si>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</si>
  <si>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</si>
  <si>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</si>
  <si>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</si>
  <si>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</si>
  <si>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</si>
  <si>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</si>
  <si>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</si>
  <si>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</si>
  <si>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</si>
  <si>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</si>
  <si>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</si>
  <si>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</si>
  <si>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</si>
  <si>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</si>
  <si>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</si>
  <si>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</si>
  <si>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</si>
  <si>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</si>
  <si>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</si>
  <si>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</si>
  <si>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</si>
  <si>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</si>
  <si>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</si>
  <si>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</si>
  <si>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</si>
  <si>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</si>
  <si>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</si>
  <si>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</si>
  <si>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</si>
  <si>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</si>
  <si>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</si>
  <si>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</si>
  <si>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</si>
  <si>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</si>
  <si>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</si>
  <si>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</si>
  <si>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</si>
  <si>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</si>
  <si>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</si>
  <si>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</si>
  <si>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</si>
  <si>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</si>
  <si>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</si>
  <si>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</si>
  <si>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</si>
  <si>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</si>
  <si>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</si>
  <si>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</si>
  <si>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</si>
  <si>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</si>
  <si>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</si>
  <si>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</si>
  <si>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</si>
  <si>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</si>
  <si>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</si>
  <si>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</si>
  <si>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</si>
  <si>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</si>
  <si>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</si>
  <si>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</si>
  <si>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</si>
  <si>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</si>
  <si>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</si>
  <si>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</si>
  <si>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</si>
  <si>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</si>
  <si>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</si>
  <si>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</si>
  <si>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</si>
  <si>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</si>
  <si>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</si>
  <si>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</si>
  <si>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</si>
  <si>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</si>
  <si>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</si>
  <si>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</si>
  <si>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</si>
  <si>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</si>
  <si>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</si>
  <si>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</si>
  <si>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</si>
  <si>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</si>
  <si>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</si>
  <si>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</si>
  <si>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</si>
  <si>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</si>
  <si>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</si>
  <si>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</si>
  <si>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</si>
  <si>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</si>
  <si>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</si>
  <si>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</si>
  <si>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</si>
  <si>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</si>
  <si>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</si>
  <si>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</si>
  <si>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</si>
  <si>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</si>
  <si>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</si>
  <si>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</si>
  <si>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</si>
  <si>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</si>
  <si>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</si>
  <si>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</si>
  <si>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</si>
  <si>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</si>
  <si>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</si>
  <si>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</si>
  <si>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</si>
  <si>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</si>
  <si>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</si>
  <si>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</si>
  <si>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</si>
  <si>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</si>
  <si>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</si>
  <si>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</si>
  <si>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</si>
  <si>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</si>
  <si>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</si>
  <si>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</si>
  <si>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</si>
  <si>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</si>
  <si>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</si>
  <si>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</si>
  <si>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</si>
  <si>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</si>
  <si>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</si>
  <si>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</si>
  <si>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</si>
  <si>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</si>
  <si>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</si>
  <si>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</si>
  <si>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</si>
  <si>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</si>
  <si>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</si>
  <si>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</si>
  <si>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</si>
  <si>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</si>
  <si>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</si>
  <si>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</si>
  <si>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</si>
  <si>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</si>
  <si>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</si>
  <si>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</si>
  <si>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</si>
  <si>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</si>
  <si>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</si>
  <si>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</si>
  <si>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</si>
  <si>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</si>
  <si>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</si>
  <si>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</si>
  <si>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</si>
  <si>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</si>
  <si>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</si>
  <si>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</si>
  <si>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</si>
  <si>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</si>
  <si>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</si>
  <si>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</si>
  <si>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</si>
  <si>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</si>
  <si>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</si>
  <si>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</si>
  <si>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</si>
  <si>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</si>
  <si>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</si>
  <si>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</si>
  <si>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</si>
  <si>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</si>
  <si>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</si>
  <si>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</si>
  <si>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</si>
  <si>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</si>
  <si>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</si>
  <si>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</si>
  <si>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</si>
  <si>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</si>
  <si>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</si>
  <si>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</si>
  <si>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</si>
  <si>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</si>
  <si>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</si>
  <si>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</si>
  <si>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</si>
  <si>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</si>
  <si>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</si>
  <si>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</si>
  <si>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</si>
  <si>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</si>
  <si>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</si>
  <si>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</si>
  <si>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</si>
  <si>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</si>
  <si>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</si>
  <si>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</si>
  <si>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</si>
  <si>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</si>
  <si>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</si>
  <si>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</si>
  <si>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</si>
  <si>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</si>
  <si>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</si>
  <si>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</si>
  <si>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</si>
  <si>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</si>
  <si>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</si>
  <si>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</si>
  <si>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</si>
  <si>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</si>
  <si>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</si>
  <si>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</si>
  <si>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</si>
  <si>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</si>
  <si>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</si>
  <si>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</si>
  <si>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</si>
  <si>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</si>
  <si>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</si>
  <si>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</si>
  <si>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</si>
  <si>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</si>
  <si>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</si>
  <si>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</si>
  <si>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</si>
  <si>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</si>
  <si>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</si>
  <si>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</si>
  <si>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</si>
  <si>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</si>
  <si>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</si>
  <si>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</si>
  <si>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</si>
  <si>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</si>
  <si>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</si>
  <si>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</si>
  <si>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</si>
  <si>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</si>
  <si>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</si>
  <si>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</si>
  <si>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</si>
  <si>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</si>
  <si>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</si>
  <si>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</si>
  <si>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</si>
  <si>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</si>
  <si>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</si>
  <si>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</si>
  <si>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</si>
  <si>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</si>
  <si>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</si>
  <si>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</si>
  <si>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</si>
  <si>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</si>
  <si>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</si>
  <si>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</si>
  <si>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</si>
  <si>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</si>
  <si>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</si>
  <si>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</si>
  <si>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</si>
  <si>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</si>
  <si>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</si>
  <si>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</si>
  <si>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</si>
  <si>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</si>
  <si>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</si>
  <si>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</si>
  <si>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</si>
  <si>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</si>
  <si>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</si>
  <si>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</si>
  <si>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</si>
  <si>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</si>
  <si>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</si>
  <si>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</si>
  <si>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</si>
  <si>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</si>
  <si>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</si>
  <si>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</si>
  <si>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</si>
  <si>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</si>
  <si>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</si>
  <si>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</si>
  <si>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</si>
  <si>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</si>
  <si>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</si>
  <si>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</si>
  <si>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</si>
  <si>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</si>
  <si>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</si>
  <si>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</si>
  <si>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</si>
  <si>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</si>
  <si>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</si>
  <si>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</si>
  <si>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</si>
  <si>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</si>
  <si>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</si>
  <si>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</si>
  <si>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</si>
  <si>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</si>
  <si>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</si>
  <si>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</si>
  <si>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</si>
  <si>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</si>
  <si>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</si>
  <si>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</si>
  <si>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</si>
  <si>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</si>
  <si>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</si>
  <si>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</si>
  <si>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</si>
  <si>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</si>
  <si>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</si>
  <si>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</si>
  <si>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</si>
  <si>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</si>
  <si>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</si>
  <si>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</si>
  <si>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</si>
  <si>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</si>
  <si>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</si>
  <si>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</si>
  <si>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</si>
  <si>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</si>
  <si>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</si>
  <si>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</si>
  <si>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</si>
  <si>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</si>
  <si>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</si>
  <si>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</si>
  <si>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</si>
  <si>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</si>
  <si>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</si>
  <si>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</si>
  <si>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</si>
  <si>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</si>
  <si>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</si>
  <si>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</si>
  <si>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</si>
  <si>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</si>
  <si>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</si>
  <si>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</si>
  <si>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</si>
  <si>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</si>
  <si>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</si>
  <si>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</si>
  <si>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</si>
  <si>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</si>
  <si>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</si>
  <si>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</si>
  <si>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</si>
  <si>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</si>
  <si>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</si>
  <si>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</si>
  <si>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</si>
  <si>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</si>
  <si>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</si>
  <si>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</si>
  <si>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</si>
  <si>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</si>
  <si>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</si>
  <si>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</si>
  <si>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</si>
  <si>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</si>
  <si>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</si>
  <si>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</si>
  <si>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</si>
  <si>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</si>
  <si>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</si>
  <si>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</si>
  <si>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</si>
  <si>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</si>
  <si>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</si>
  <si>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</si>
  <si>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</si>
  <si>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</si>
  <si>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</si>
  <si>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</si>
  <si>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</si>
  <si>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</si>
  <si>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</si>
  <si>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</si>
  <si>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</si>
  <si>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</si>
  <si>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</si>
  <si>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</si>
  <si>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</si>
  <si>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</si>
  <si>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</si>
  <si>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</si>
  <si>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</si>
  <si>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</si>
  <si>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</si>
  <si>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</si>
  <si>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</si>
  <si>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</si>
  <si>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</si>
  <si>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</si>
  <si>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</si>
  <si>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</si>
  <si>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</si>
  <si>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</si>
  <si>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</si>
  <si>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</si>
  <si>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</si>
  <si>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</si>
  <si>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</si>
  <si>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</si>
  <si>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</si>
  <si>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</si>
  <si>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</si>
  <si>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</si>
  <si>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</si>
  <si>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</si>
  <si>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</si>
  <si>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</si>
  <si>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</si>
  <si>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</si>
  <si>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</si>
  <si>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</si>
  <si>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</si>
  <si>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</si>
  <si>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</si>
  <si>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</si>
  <si>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</si>
  <si>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</si>
  <si>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</si>
  <si>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</si>
  <si>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</si>
  <si>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</si>
  <si>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</si>
  <si>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</si>
  <si>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</si>
  <si>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</si>
  <si>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</si>
  <si>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</si>
  <si>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</si>
  <si>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</si>
  <si>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</si>
  <si>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</si>
  <si>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</si>
  <si>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</si>
  <si>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</si>
  <si>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</si>
  <si>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</si>
  <si>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</si>
  <si>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</si>
  <si>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</si>
  <si>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</si>
  <si>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</si>
  <si>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</si>
  <si>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</si>
  <si>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</si>
  <si>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</si>
  <si>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</si>
  <si>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</si>
  <si>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</si>
  <si>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</si>
  <si>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</si>
  <si>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</si>
  <si>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</si>
  <si>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</si>
  <si>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</si>
  <si>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</si>
  <si>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</si>
  <si>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</si>
  <si>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</si>
  <si>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</si>
  <si>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</si>
  <si>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</si>
  <si>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</si>
  <si>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</si>
  <si>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</si>
  <si>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</si>
  <si>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</si>
  <si>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</si>
  <si>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</si>
  <si>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</si>
  <si>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</si>
  <si>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</si>
  <si>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</si>
  <si>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</si>
  <si>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</si>
  <si>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</si>
  <si>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</si>
  <si>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</si>
  <si>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</si>
  <si>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</si>
  <si>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</si>
  <si>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</si>
  <si>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</si>
  <si>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</si>
  <si>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</si>
  <si>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</si>
  <si>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</si>
  <si>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</si>
  <si>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</si>
  <si>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</si>
  <si>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</si>
  <si>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</si>
  <si>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</si>
  <si>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</si>
  <si>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</si>
  <si>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</si>
  <si>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</si>
  <si>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</si>
  <si>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</si>
  <si>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</si>
  <si>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</si>
  <si>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</si>
  <si>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</si>
  <si>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</si>
  <si>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</si>
  <si>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</si>
  <si>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</si>
  <si>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</si>
  <si>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</si>
  <si>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</si>
  <si>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</si>
  <si>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</si>
  <si>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</si>
  <si>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</si>
  <si>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</si>
  <si>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</si>
  <si>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</si>
  <si>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</si>
  <si>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</si>
  <si>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</si>
  <si>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</si>
  <si>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</si>
  <si>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</si>
  <si>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</si>
  <si>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</si>
  <si>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</si>
  <si>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</si>
  <si>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</si>
  <si>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</si>
  <si>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</si>
  <si>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</si>
  <si>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</si>
  <si>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</si>
  <si>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</si>
  <si>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</si>
  <si>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</si>
  <si>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</si>
  <si>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</si>
  <si>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</si>
  <si>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</si>
  <si>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</si>
  <si>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</si>
  <si>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</si>
  <si>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</si>
  <si>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</si>
  <si>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</si>
  <si>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</si>
  <si>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</si>
  <si>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</si>
  <si>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</si>
  <si>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</si>
  <si>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</si>
  <si>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</si>
  <si>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</si>
  <si>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</si>
  <si>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</si>
  <si>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</si>
  <si>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</si>
  <si>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</si>
  <si>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</si>
  <si>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</si>
  <si>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</si>
  <si>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</si>
  <si>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</si>
  <si>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</si>
  <si>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</si>
  <si>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</si>
  <si>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</si>
  <si>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</si>
  <si>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</si>
  <si>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</si>
  <si>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</si>
  <si>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</si>
  <si>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</si>
  <si>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</si>
  <si>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</si>
  <si>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</si>
  <si>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</si>
  <si>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</si>
  <si>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</si>
  <si>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</si>
  <si>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</si>
  <si>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</si>
  <si>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</si>
  <si>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</si>
  <si>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</si>
  <si>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</si>
  <si>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</si>
  <si>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</si>
  <si>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</si>
  <si>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</si>
  <si>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</si>
  <si>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</si>
  <si>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</si>
  <si>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</si>
  <si>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</si>
  <si>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</si>
  <si>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</si>
  <si>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</si>
  <si>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</si>
  <si>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</si>
  <si>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</si>
  <si>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</si>
  <si>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</si>
  <si>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</si>
  <si>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</si>
  <si>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</si>
  <si>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</si>
  <si>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</si>
  <si>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</si>
  <si>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</si>
  <si>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</si>
  <si>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</si>
  <si>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</si>
  <si>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</si>
  <si>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</si>
  <si>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</si>
  <si>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</si>
  <si>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</si>
  <si>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</si>
  <si>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</si>
  <si>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</si>
  <si>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</si>
  <si>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</si>
  <si>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</si>
  <si>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</si>
  <si>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</si>
  <si>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</si>
  <si>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</si>
  <si>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</si>
  <si>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</si>
  <si>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</si>
  <si>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</si>
  <si>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</si>
  <si>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</si>
  <si>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</si>
  <si>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</si>
  <si>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</si>
  <si>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</si>
  <si>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</si>
  <si>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</si>
  <si>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</si>
  <si>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</si>
  <si>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</si>
  <si>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</si>
  <si>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</si>
  <si>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</si>
  <si>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</si>
  <si>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</si>
  <si>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</si>
  <si>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</si>
  <si>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</si>
  <si>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</si>
  <si>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</si>
  <si>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</si>
  <si>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</si>
  <si>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</si>
  <si>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</si>
  <si>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</si>
  <si>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</si>
  <si>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</si>
  <si>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</si>
  <si>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</si>
  <si>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</si>
  <si>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</si>
  <si>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</si>
  <si>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</si>
  <si>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</si>
  <si>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</si>
  <si>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</si>
  <si>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</si>
  <si>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</si>
  <si>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</si>
  <si>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</si>
  <si>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</si>
  <si>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</si>
  <si>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</si>
  <si>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</si>
  <si>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</si>
  <si>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</si>
  <si>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</si>
  <si>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</si>
  <si>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</si>
  <si>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</si>
  <si>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</si>
  <si>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</si>
  <si>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</si>
  <si>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</si>
  <si>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</si>
  <si>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</si>
  <si>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</si>
  <si>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</si>
  <si>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</si>
  <si>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</si>
  <si>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</si>
  <si>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</si>
  <si>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</si>
  <si>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</si>
  <si>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</si>
  <si>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</si>
  <si>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</si>
  <si>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</si>
  <si>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</si>
  <si>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</si>
  <si>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</si>
  <si>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</si>
  <si>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</si>
  <si>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</si>
  <si>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</si>
  <si>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</si>
  <si>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</si>
  <si>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</si>
  <si>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</si>
  <si>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</si>
  <si>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</si>
  <si>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</si>
  <si>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</si>
  <si>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</si>
  <si>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</si>
  <si>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</si>
  <si>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</si>
  <si>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</si>
  <si>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</si>
  <si>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</si>
  <si>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</si>
  <si>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</si>
  <si>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</si>
  <si>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</si>
  <si>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</si>
  <si>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</si>
  <si>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</si>
  <si>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</si>
  <si>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</si>
  <si>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</si>
  <si>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</si>
  <si>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</si>
  <si>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</si>
  <si>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</si>
  <si>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</si>
  <si>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</si>
  <si>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</si>
  <si>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</si>
  <si>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</si>
  <si>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</si>
  <si>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</si>
  <si>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</si>
  <si>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</si>
  <si>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</si>
  <si>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</si>
  <si>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</si>
  <si>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</si>
  <si>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</si>
  <si>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</si>
  <si>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</si>
  <si>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</si>
  <si>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</si>
  <si>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</si>
  <si>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</si>
  <si>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</si>
  <si>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</si>
  <si>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</si>
  <si>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</si>
  <si>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</si>
  <si>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</si>
  <si>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</si>
  <si>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</si>
  <si>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</si>
  <si>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</si>
  <si>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</si>
  <si>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</si>
  <si>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</si>
  <si>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</si>
  <si>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</si>
  <si>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</si>
  <si>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</si>
  <si>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</si>
  <si>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</si>
  <si>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</si>
  <si>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</si>
  <si>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</si>
  <si>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</si>
  <si>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</si>
  <si>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</si>
  <si>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</si>
  <si>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</si>
  <si>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</si>
  <si>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</si>
  <si>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</si>
  <si>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</si>
  <si>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</si>
  <si>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</si>
  <si>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</si>
  <si>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</si>
  <si>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</si>
  <si>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</si>
  <si>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</si>
  <si>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</si>
  <si>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</si>
  <si>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</si>
  <si>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</si>
  <si>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</si>
  <si>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</si>
  <si>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</si>
  <si>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</si>
  <si>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</si>
  <si>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</si>
  <si>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</si>
  <si>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</si>
  <si>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</si>
  <si>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</si>
  <si>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</si>
  <si>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</si>
  <si>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</si>
  <si>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</si>
  <si>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</si>
  <si>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</si>
  <si>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</si>
  <si>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</si>
  <si>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</si>
  <si>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</si>
  <si>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</si>
  <si>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</si>
  <si>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</si>
  <si>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</si>
  <si>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</si>
  <si>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</si>
  <si>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</si>
  <si>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</si>
  <si>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</si>
  <si>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</si>
  <si>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</si>
  <si>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</si>
  <si>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</si>
  <si>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</si>
  <si>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</si>
  <si>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</si>
  <si>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</si>
  <si>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</si>
  <si>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</si>
  <si>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</si>
  <si>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</si>
  <si>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</si>
  <si>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</si>
  <si>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</si>
  <si>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</si>
  <si>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</si>
  <si>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</si>
  <si>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</si>
  <si>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</si>
  <si>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</si>
  <si>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</si>
  <si>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</si>
  <si>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</si>
  <si>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</si>
  <si>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</si>
  <si>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</si>
  <si>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</si>
  <si>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</si>
  <si>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</si>
  <si>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</si>
  <si>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</si>
  <si>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</si>
  <si>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</si>
  <si>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</si>
  <si>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</si>
  <si>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</si>
  <si>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</si>
  <si>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</si>
  <si>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</si>
  <si>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</si>
  <si>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</si>
  <si>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</si>
  <si>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</si>
  <si>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</si>
  <si>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</si>
  <si>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</si>
  <si>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</si>
  <si>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</si>
  <si>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</si>
  <si>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</si>
  <si>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</si>
  <si>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</si>
  <si>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</si>
  <si>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</si>
  <si>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</si>
  <si>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</si>
  <si>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</si>
  <si>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</si>
  <si>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</si>
  <si>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</si>
  <si>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</si>
  <si>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</si>
  <si>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</si>
  <si>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</si>
  <si>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</si>
  <si>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</si>
  <si>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</si>
  <si>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</si>
  <si>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</si>
  <si>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</si>
  <si>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</si>
  <si>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</si>
  <si>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</si>
  <si>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</si>
  <si>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</si>
  <si>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</si>
  <si>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</si>
  <si>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</si>
  <si>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</si>
  <si>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</si>
  <si>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</si>
  <si>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</si>
  <si>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</si>
  <si>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</si>
  <si>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</si>
  <si>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</si>
  <si>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</si>
  <si>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</si>
  <si>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</si>
  <si>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</si>
  <si>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</si>
  <si>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</si>
  <si>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</si>
  <si>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</si>
  <si>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</si>
  <si>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</si>
  <si>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</si>
  <si>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</si>
  <si>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</si>
  <si>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</si>
  <si>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</si>
  <si>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</si>
  <si>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</si>
  <si>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</si>
  <si>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</si>
  <si>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</si>
  <si>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</si>
  <si>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</si>
  <si>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</si>
  <si>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</si>
  <si>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</si>
  <si>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</si>
  <si>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</si>
  <si>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</si>
  <si>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</si>
  <si>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</si>
  <si>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</si>
  <si>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</si>
  <si>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</si>
  <si>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</si>
  <si>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</si>
  <si>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</si>
  <si>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</si>
  <si>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</si>
  <si>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</si>
  <si>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</si>
  <si>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</si>
  <si>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</si>
  <si>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</si>
  <si>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</si>
  <si>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</si>
  <si>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</si>
  <si>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</si>
  <si>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</si>
  <si>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</si>
  <si>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</si>
  <si>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</si>
  <si>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</si>
  <si>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</si>
  <si>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</si>
  <si>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</si>
  <si>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</si>
  <si>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</si>
  <si>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</si>
  <si>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</si>
  <si>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</si>
  <si>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</si>
  <si>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</si>
  <si>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</si>
  <si>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</si>
  <si>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</si>
  <si>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</si>
  <si>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</si>
  <si>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</si>
  <si>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</si>
  <si>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</si>
  <si>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</si>
  <si>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</si>
  <si>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</si>
  <si>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</si>
  <si>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</si>
  <si>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</si>
  <si>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</si>
  <si>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</si>
  <si>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</si>
  <si>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</si>
  <si>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</si>
  <si>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</si>
  <si>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</si>
  <si>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</si>
  <si>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</si>
  <si>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</si>
  <si>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</si>
  <si>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</si>
  <si>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</si>
  <si>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</si>
  <si>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</si>
  <si>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</si>
  <si>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</si>
  <si>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</si>
  <si>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</si>
  <si>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</si>
  <si>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</si>
  <si>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</si>
  <si>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</si>
  <si>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</si>
  <si>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</si>
  <si>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</si>
  <si>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</si>
  <si>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</si>
  <si>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</si>
  <si>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</si>
  <si>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</si>
  <si>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</si>
  <si>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</si>
  <si>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</si>
  <si>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</si>
  <si>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</si>
  <si>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</si>
  <si>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</si>
  <si>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</si>
  <si>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</si>
  <si>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</si>
  <si>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</si>
  <si>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</si>
  <si>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</si>
  <si>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</si>
  <si>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</si>
  <si>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</si>
  <si>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</si>
  <si>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</si>
  <si>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</si>
  <si>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</si>
  <si>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</si>
  <si>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</si>
  <si>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</si>
  <si>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</si>
  <si>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</si>
  <si>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</si>
  <si>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</si>
  <si>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</si>
  <si>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</si>
  <si>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</si>
  <si>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</si>
  <si>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</si>
  <si>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</si>
  <si>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</si>
  <si>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</si>
  <si>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</si>
  <si>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</si>
  <si>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</si>
  <si>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</si>
  <si>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</si>
  <si>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</si>
  <si>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</si>
  <si>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</si>
  <si>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</si>
  <si>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</si>
  <si>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</si>
  <si>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</si>
  <si>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</si>
  <si>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</si>
  <si>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</si>
  <si>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</si>
  <si>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</si>
  <si>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</si>
  <si>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</si>
  <si>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</si>
  <si>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</si>
  <si>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</si>
  <si>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</si>
  <si>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</si>
  <si>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</si>
  <si>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</si>
  <si>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</si>
  <si>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</si>
  <si>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</si>
  <si>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</si>
  <si>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</si>
  <si>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</si>
  <si>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</si>
  <si>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</si>
  <si>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</si>
  <si>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</si>
  <si>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</si>
  <si>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</si>
  <si>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</si>
  <si>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</si>
  <si>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</si>
  <si>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</si>
  <si>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</si>
  <si>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</si>
  <si>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</si>
  <si>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</si>
  <si>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</si>
  <si>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</si>
  <si>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</si>
  <si>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</si>
  <si>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</si>
  <si>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</si>
  <si>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</si>
  <si>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</si>
  <si>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</si>
  <si>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</si>
  <si>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</si>
  <si>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</si>
  <si>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</si>
  <si>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</si>
  <si>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</si>
  <si>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</si>
  <si>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</si>
  <si>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</si>
  <si>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</si>
  <si>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</si>
  <si>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</si>
  <si>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</si>
  <si>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</si>
  <si>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</si>
  <si>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</si>
  <si>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</si>
  <si>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</si>
  <si>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</si>
  <si>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</si>
  <si>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</si>
  <si>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</si>
  <si>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</si>
  <si>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</si>
  <si>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</si>
  <si>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</si>
  <si>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</si>
  <si>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</si>
  <si>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</si>
  <si>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</si>
  <si>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</si>
  <si>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</si>
  <si>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</si>
  <si>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</si>
  <si>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</si>
  <si>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</si>
  <si>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</si>
  <si>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</si>
  <si>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</si>
  <si>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</si>
  <si>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</si>
  <si>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</si>
  <si>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</si>
  <si>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</si>
  <si>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</si>
  <si>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</si>
  <si>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</si>
  <si>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</si>
  <si>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</si>
  <si>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</si>
  <si>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</si>
  <si>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</si>
  <si>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</si>
  <si>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</si>
  <si>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</si>
  <si>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</si>
  <si>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</si>
  <si>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</si>
  <si>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</si>
  <si>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</si>
  <si>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</si>
  <si>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</si>
  <si>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</si>
  <si>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</si>
  <si>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</si>
  <si>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</si>
  <si>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</si>
  <si>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</si>
  <si>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</si>
  <si>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</si>
  <si>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</si>
  <si>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</si>
  <si>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</si>
  <si>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</si>
  <si>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</si>
  <si>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</si>
  <si>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</si>
  <si>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</si>
  <si>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</si>
  <si>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</si>
  <si>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</si>
  <si>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</si>
  <si>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</si>
  <si>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</si>
  <si>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</si>
  <si>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</si>
  <si>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</si>
  <si>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</si>
  <si>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</si>
  <si>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</si>
  <si>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</si>
  <si>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</si>
  <si>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</si>
  <si>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</si>
  <si>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</si>
  <si>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</si>
  <si>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</si>
  <si>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</si>
  <si>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</si>
  <si>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</si>
  <si>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</si>
  <si>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</si>
  <si>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</si>
  <si>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</si>
  <si>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</si>
  <si>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</si>
  <si>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</si>
  <si>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</si>
  <si>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</si>
  <si>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</si>
  <si>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</si>
  <si>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</si>
  <si>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</si>
  <si>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</si>
  <si>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</si>
  <si>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</si>
  <si>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</si>
  <si>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</si>
  <si>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</si>
  <si>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</si>
  <si>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</si>
  <si>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</si>
  <si>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</si>
  <si>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</si>
  <si>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</si>
  <si>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</si>
  <si>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</si>
  <si>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</si>
  <si>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</si>
  <si>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</si>
  <si>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</si>
  <si>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</si>
  <si>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</si>
  <si>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</si>
  <si>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</si>
  <si>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</si>
  <si>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</si>
  <si>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</si>
  <si>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</si>
  <si>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</si>
  <si>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</si>
  <si>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</si>
  <si>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</si>
  <si>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</si>
  <si>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</si>
  <si>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</si>
  <si>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</si>
  <si>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</si>
  <si>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</si>
  <si>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</si>
  <si>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</si>
  <si>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</si>
  <si>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</si>
  <si>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</si>
  <si>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</si>
  <si>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</si>
  <si>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</si>
  <si>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</si>
  <si>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</si>
  <si>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</si>
  <si>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</si>
  <si>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</si>
  <si>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</si>
  <si>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</si>
  <si>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</si>
  <si>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</si>
  <si>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</si>
  <si>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</si>
  <si>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</si>
  <si>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</si>
  <si>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</si>
  <si>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</si>
  <si>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</si>
  <si>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</si>
  <si>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</si>
  <si>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</si>
  <si>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</si>
  <si>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</si>
  <si>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</si>
  <si>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</si>
  <si>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</si>
  <si>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</si>
  <si>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</si>
  <si>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</si>
  <si>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</si>
  <si>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</si>
  <si>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</si>
  <si>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</si>
  <si>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</si>
  <si>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</si>
  <si>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</si>
  <si>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</si>
  <si>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</si>
  <si>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</si>
  <si>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</si>
  <si>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</si>
  <si>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</si>
  <si>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</si>
  <si>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</si>
  <si>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</si>
  <si>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</si>
  <si>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</si>
  <si>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</si>
  <si>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</si>
  <si>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</si>
  <si>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</si>
  <si>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</si>
  <si>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</si>
  <si>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</si>
  <si>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</si>
  <si>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</si>
  <si>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</si>
  <si>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</si>
  <si>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</si>
  <si>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</si>
  <si>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</si>
  <si>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</si>
  <si>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</si>
  <si>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</si>
  <si>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</si>
  <si>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</si>
  <si>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</si>
  <si>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</si>
  <si>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</si>
  <si>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</si>
  <si>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</si>
  <si>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</si>
  <si>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</si>
  <si>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</si>
  <si>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</si>
  <si>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</si>
  <si>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</si>
  <si>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</si>
  <si>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</si>
  <si>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</si>
  <si>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</si>
  <si>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</si>
  <si>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</si>
  <si>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</si>
  <si>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</si>
  <si>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</si>
  <si>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</si>
  <si>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</si>
  <si>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</si>
  <si>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</si>
  <si>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</si>
  <si>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</si>
  <si>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</si>
  <si>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</si>
  <si>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</si>
  <si>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</si>
  <si>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</si>
  <si>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</si>
  <si>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</si>
  <si>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</si>
  <si>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</si>
  <si>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</si>
  <si>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</si>
  <si>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</si>
  <si>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</si>
  <si>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</si>
  <si>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</si>
  <si>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</si>
  <si>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</si>
  <si>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</si>
  <si>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</si>
  <si>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</si>
  <si>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</si>
  <si>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</si>
  <si>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</si>
  <si>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</si>
  <si>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</si>
  <si>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</si>
  <si>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</si>
  <si>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</si>
  <si>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</si>
  <si>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</si>
  <si>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</si>
  <si>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</si>
  <si>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</si>
  <si>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</si>
  <si>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</si>
  <si>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</si>
  <si>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</si>
  <si>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</si>
  <si>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</si>
  <si>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</si>
  <si>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</si>
  <si>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</si>
  <si>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</si>
  <si>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</si>
  <si>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</si>
  <si>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</si>
  <si>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</si>
  <si>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</si>
  <si>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</si>
  <si>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</si>
  <si>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</si>
  <si>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</si>
  <si>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</si>
  <si>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</si>
  <si>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</si>
  <si>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</si>
  <si>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</si>
  <si>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</si>
  <si>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</si>
  <si>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</si>
  <si>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</si>
  <si>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</si>
  <si>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</si>
  <si>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</si>
  <si>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</si>
  <si>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</si>
  <si>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</si>
  <si>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</si>
  <si>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</si>
  <si>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</si>
  <si>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</si>
  <si>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</si>
  <si>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</si>
  <si>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</si>
  <si>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</si>
  <si>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</si>
  <si>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</si>
  <si>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</si>
  <si>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</si>
  <si>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</si>
  <si>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</si>
  <si>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</si>
  <si>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</si>
  <si>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</si>
  <si>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</si>
  <si>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</si>
  <si>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</si>
  <si>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</si>
  <si>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</si>
  <si>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</si>
  <si>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</si>
  <si>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</si>
  <si>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</si>
  <si>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</si>
  <si>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</si>
  <si>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</si>
  <si>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</si>
  <si>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</si>
  <si>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</si>
  <si>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</si>
  <si>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</si>
  <si>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</si>
  <si>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</si>
  <si>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</si>
  <si>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</si>
  <si>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</si>
  <si>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</si>
  <si>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</si>
  <si>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</si>
  <si>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</si>
  <si>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</si>
  <si>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</si>
  <si>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</si>
  <si>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</si>
  <si>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</si>
  <si>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</si>
  <si>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</si>
  <si>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</si>
  <si>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</si>
  <si>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</si>
  <si>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</si>
  <si>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</si>
  <si>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</si>
  <si>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</si>
  <si>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</si>
  <si>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</si>
  <si>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</si>
  <si>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</si>
  <si>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</si>
  <si>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</si>
  <si>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</si>
  <si>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</si>
  <si>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</si>
  <si>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</si>
  <si>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</si>
  <si>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</si>
  <si>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</si>
  <si>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</si>
  <si>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</si>
  <si>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</si>
  <si>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</si>
  <si>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</si>
  <si>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</si>
  <si>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</si>
  <si>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</si>
  <si>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</si>
  <si>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</si>
  <si>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</si>
  <si>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</si>
  <si>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</si>
  <si>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</si>
  <si>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</si>
  <si>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</si>
  <si>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</si>
  <si>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</si>
  <si>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</si>
  <si>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</si>
  <si>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</si>
  <si>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</si>
  <si>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</si>
  <si>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</si>
  <si>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</si>
  <si>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</si>
  <si>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</si>
  <si>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</si>
  <si>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</si>
  <si>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</si>
  <si>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</si>
  <si>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</si>
  <si>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</si>
  <si>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</si>
  <si>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</si>
  <si>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</si>
  <si>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</si>
  <si>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</si>
  <si>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</si>
  <si>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</si>
  <si>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</si>
  <si>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</si>
  <si>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</si>
  <si>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</si>
  <si>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</si>
  <si>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</si>
  <si>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</si>
  <si>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</si>
  <si>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</si>
  <si>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</si>
  <si>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</si>
  <si>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</si>
  <si>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</si>
  <si>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</si>
  <si>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</si>
  <si>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</si>
  <si>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</si>
  <si>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</si>
  <si>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</si>
  <si>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</si>
  <si>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</si>
  <si>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</si>
  <si>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</si>
  <si>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</si>
  <si>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</si>
  <si>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</si>
  <si>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</si>
  <si>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</si>
  <si>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</si>
  <si>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</si>
  <si>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</si>
  <si>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</si>
  <si>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</si>
  <si>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</si>
  <si>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</si>
  <si>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</si>
  <si>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</si>
  <si>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</si>
  <si>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</si>
  <si>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</si>
  <si>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</si>
  <si>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</si>
  <si>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</si>
  <si>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</si>
  <si>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</si>
  <si>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</si>
  <si>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</si>
  <si>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</si>
  <si>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</si>
  <si>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</si>
  <si>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</si>
  <si>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</si>
  <si>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</si>
  <si>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</si>
  <si>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</si>
  <si>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</si>
  <si>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</si>
  <si>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</si>
  <si>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</si>
  <si>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</si>
  <si>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</si>
  <si>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</si>
  <si>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</si>
  <si>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</si>
  <si>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</si>
  <si>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</si>
  <si>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</si>
  <si>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</si>
  <si>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</si>
  <si>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</si>
  <si>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</si>
  <si>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</si>
  <si>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</si>
  <si>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</si>
  <si>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</si>
  <si>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</si>
  <si>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</si>
  <si>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</si>
  <si>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</si>
  <si>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</si>
  <si>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</si>
  <si>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</si>
  <si>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</si>
  <si>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</si>
  <si>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</si>
  <si>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</si>
  <si>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</si>
  <si>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</si>
  <si>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</si>
  <si>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</si>
  <si>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</si>
  <si>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</si>
  <si>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</si>
  <si>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</si>
  <si>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</si>
  <si>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</si>
  <si>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</si>
  <si>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</si>
  <si>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</si>
  <si>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</si>
  <si>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</si>
  <si>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</si>
  <si>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</si>
  <si>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</si>
  <si>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</si>
  <si>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</si>
  <si>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</si>
  <si>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</si>
  <si>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</si>
  <si>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</si>
  <si>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</si>
  <si>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</si>
  <si>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</si>
  <si>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</si>
  <si>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</si>
  <si>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</si>
  <si>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</si>
  <si>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</si>
  <si>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</si>
  <si>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</si>
  <si>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</si>
  <si>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</si>
  <si>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</si>
  <si>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</si>
  <si>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</si>
  <si>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</si>
  <si>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</si>
  <si>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</si>
  <si>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</si>
  <si>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</si>
  <si>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</si>
  <si>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</si>
  <si>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</si>
  <si>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</si>
  <si>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</si>
  <si>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</si>
  <si>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</si>
  <si>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</si>
  <si>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</si>
  <si>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</si>
  <si>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</si>
  <si>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</si>
  <si>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</si>
  <si>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</si>
  <si>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</si>
  <si>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</si>
  <si>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</si>
  <si>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</si>
  <si>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</si>
  <si>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</si>
  <si>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</si>
  <si>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</si>
  <si>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</si>
  <si>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</si>
  <si>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</si>
  <si>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</si>
  <si>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</si>
  <si>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</si>
  <si>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</si>
  <si>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</si>
  <si>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</si>
  <si>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</si>
  <si>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</si>
  <si>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</si>
  <si>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</si>
  <si>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</si>
  <si>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</si>
  <si>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</si>
  <si>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</si>
  <si>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</si>
  <si>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</si>
  <si>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</si>
  <si>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</si>
  <si>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</si>
  <si>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</si>
  <si>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</si>
  <si>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</si>
  <si>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</si>
  <si>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</si>
  <si>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</si>
  <si>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</si>
  <si>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</si>
  <si>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</si>
  <si>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</si>
  <si>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</si>
  <si>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</si>
  <si>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</si>
  <si>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</si>
  <si>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</si>
  <si>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</si>
  <si>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</si>
  <si>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</si>
  <si>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</si>
  <si>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</si>
  <si>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</si>
  <si>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</si>
  <si>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</si>
  <si>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</si>
  <si>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</si>
  <si>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</si>
  <si>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</si>
  <si>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</si>
  <si>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</si>
  <si>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</si>
  <si>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</si>
  <si>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</si>
  <si>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</si>
  <si>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</si>
  <si>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</si>
  <si>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</si>
  <si>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</si>
  <si>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</si>
  <si>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</si>
  <si>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</si>
  <si>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</si>
  <si>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</si>
  <si>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</si>
  <si>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</si>
  <si>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</si>
  <si>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</si>
  <si>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</si>
  <si>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</si>
  <si>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</si>
  <si>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</si>
  <si>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</si>
  <si>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</si>
  <si>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</si>
  <si>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</si>
  <si>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</si>
  <si>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</si>
  <si>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</si>
  <si>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</si>
  <si>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</si>
  <si>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</si>
  <si>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</si>
  <si>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</si>
  <si>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</si>
  <si>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</si>
  <si>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</si>
  <si>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</si>
  <si>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</si>
  <si>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</si>
  <si>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</si>
  <si>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</si>
  <si>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</si>
  <si>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</si>
  <si>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</si>
  <si>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</si>
  <si>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</si>
  <si>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</si>
  <si>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</si>
  <si>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</si>
  <si>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</si>
  <si>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</si>
  <si>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</si>
  <si>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</si>
  <si>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</si>
  <si>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</si>
  <si>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</si>
  <si>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</si>
  <si>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</si>
  <si>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</si>
  <si>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</si>
  <si>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</si>
  <si>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</si>
  <si>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</si>
  <si>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</si>
  <si>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</si>
  <si>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</si>
  <si>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</si>
  <si>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</si>
  <si>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</si>
  <si>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</si>
  <si>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</si>
  <si>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</si>
  <si>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</si>
  <si>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</si>
  <si>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</si>
  <si>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</si>
  <si>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</si>
  <si>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</si>
  <si>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</si>
  <si>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</si>
  <si>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</si>
  <si>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</si>
  <si>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</si>
  <si>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</si>
  <si>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</si>
  <si>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</si>
  <si>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</si>
  <si>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</si>
  <si>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</si>
  <si>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</si>
  <si>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</si>
  <si>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</si>
  <si>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</si>
  <si>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</si>
  <si>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</si>
  <si>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</si>
  <si>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</si>
  <si>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</si>
  <si>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</si>
  <si>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</si>
  <si>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</si>
  <si>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</si>
  <si>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</si>
  <si>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</si>
  <si>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</si>
  <si>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</si>
  <si>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</si>
  <si>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</si>
  <si>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</si>
  <si>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</si>
  <si>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</si>
  <si>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</si>
  <si>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</si>
  <si>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</si>
  <si>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</si>
  <si>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</si>
  <si>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</si>
  <si>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</si>
  <si>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</si>
  <si>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</si>
  <si>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</si>
  <si>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</si>
  <si>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</si>
  <si>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</si>
  <si>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</si>
  <si>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</si>
  <si>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</si>
  <si>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</si>
  <si>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</si>
  <si>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</si>
  <si>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</si>
  <si>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</si>
  <si>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</si>
  <si>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</si>
  <si>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</si>
  <si>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</si>
  <si>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</si>
  <si>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</si>
  <si>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</si>
  <si>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</si>
  <si>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</si>
  <si>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</si>
  <si>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</si>
  <si>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</si>
  <si>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</si>
  <si>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</si>
  <si>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</si>
  <si>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</si>
  <si>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</si>
  <si>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</si>
  <si>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</si>
  <si>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</si>
  <si>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</si>
  <si>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</si>
  <si>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</si>
  <si>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</si>
  <si>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</si>
  <si>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</si>
  <si>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</si>
  <si>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</si>
  <si>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</si>
  <si>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</si>
  <si>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</si>
  <si>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</si>
  <si>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</si>
  <si>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</si>
  <si>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</si>
  <si>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</si>
  <si>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</si>
  <si>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</si>
  <si>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</si>
  <si>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</si>
  <si>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</si>
  <si>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</si>
  <si>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</si>
  <si>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</si>
  <si>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</si>
  <si>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</si>
  <si>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</si>
  <si>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</si>
  <si>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</si>
  <si>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</si>
  <si>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</si>
  <si>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</si>
  <si>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</si>
  <si>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</si>
  <si>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</si>
  <si>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</si>
  <si>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</si>
  <si>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</si>
  <si>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</si>
  <si>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</si>
  <si>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</si>
  <si>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</si>
  <si>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</si>
  <si>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</si>
  <si>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</si>
  <si>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</si>
  <si>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</si>
  <si>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</si>
  <si>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</si>
  <si>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</si>
  <si>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</si>
  <si>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</si>
  <si>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</si>
  <si>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</si>
  <si>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</si>
  <si>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</si>
  <si>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</si>
  <si>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</si>
  <si>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</si>
  <si>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</si>
  <si>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</si>
  <si>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</si>
  <si>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</si>
  <si>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</si>
  <si>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</si>
  <si>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</si>
  <si>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</si>
  <si>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</si>
  <si>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</si>
  <si>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</si>
  <si>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</si>
  <si>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</si>
  <si>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</si>
  <si>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</si>
  <si>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</si>
  <si>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</si>
  <si>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</si>
  <si>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</si>
  <si>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</si>
  <si>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</si>
  <si>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</si>
  <si>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</si>
  <si>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</si>
  <si>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</si>
  <si>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</si>
  <si>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</si>
  <si>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</si>
  <si>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</si>
  <si>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</si>
  <si>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</si>
  <si>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</si>
  <si>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</si>
  <si>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</si>
  <si>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</si>
  <si>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</si>
  <si>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</si>
  <si>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</si>
  <si>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</si>
  <si>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</si>
  <si>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</si>
  <si>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</si>
  <si>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</si>
  <si>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</si>
  <si>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</si>
  <si>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</si>
  <si>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</si>
  <si>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</si>
  <si>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</si>
  <si>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</si>
  <si>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</si>
  <si>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</si>
  <si>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</si>
  <si>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</si>
  <si>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</si>
  <si>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</si>
  <si>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</si>
  <si>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</si>
  <si>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</si>
  <si>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</si>
  <si>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</si>
  <si>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</si>
  <si>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</si>
  <si>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</si>
  <si>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</si>
  <si>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</si>
  <si>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</si>
  <si>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</si>
  <si>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</si>
  <si>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</si>
  <si>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</si>
  <si>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</si>
  <si>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</si>
  <si>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</si>
  <si>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</si>
  <si>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</si>
  <si>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</si>
  <si>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</si>
  <si>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</si>
  <si>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</si>
  <si>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</si>
  <si>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</si>
  <si>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</si>
  <si>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</si>
  <si>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</si>
  <si>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</si>
  <si>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</si>
  <si>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</si>
  <si>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</si>
  <si>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</si>
  <si>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</si>
  <si>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</si>
  <si>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</si>
  <si>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</si>
  <si>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</si>
  <si>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</si>
  <si>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</si>
  <si>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</si>
  <si>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</si>
  <si>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</si>
  <si>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</si>
  <si>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</si>
  <si>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</si>
  <si>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</si>
  <si>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</si>
  <si>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</si>
  <si>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</si>
  <si>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</si>
  <si>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</si>
  <si>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</si>
  <si>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</si>
  <si>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</si>
  <si>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</si>
  <si>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</si>
  <si>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</si>
  <si>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</si>
  <si>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</si>
  <si>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</si>
  <si>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</si>
  <si>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</si>
  <si>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</si>
  <si>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</si>
  <si>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</si>
  <si>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</si>
  <si>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</si>
  <si>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</si>
  <si>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</si>
  <si>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</si>
  <si>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</si>
  <si>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</si>
  <si>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</si>
  <si>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</si>
  <si>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</si>
  <si>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</si>
  <si>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</si>
  <si>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</si>
  <si>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</si>
  <si>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</si>
  <si>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</si>
  <si>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</si>
  <si>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</si>
  <si>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</si>
  <si>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</si>
  <si>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</si>
  <si>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</si>
  <si>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</si>
  <si>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</si>
  <si>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</si>
  <si>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</si>
  <si>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</si>
  <si>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</si>
  <si>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</si>
  <si>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</si>
  <si>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</si>
  <si>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</si>
  <si>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</si>
  <si>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</si>
  <si>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</si>
  <si>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</si>
  <si>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</si>
  <si>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</si>
  <si>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</si>
  <si>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</si>
  <si>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</si>
  <si>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</si>
  <si>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</si>
  <si>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</si>
  <si>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</si>
  <si>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</si>
  <si>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</si>
  <si>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</si>
  <si>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</si>
  <si>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</si>
  <si>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</si>
  <si>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</si>
  <si>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</si>
  <si>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</si>
  <si>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</si>
  <si>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</si>
  <si>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</si>
  <si>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</si>
  <si>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</si>
  <si>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</si>
  <si>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</si>
  <si>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</si>
  <si>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</si>
  <si>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</si>
  <si>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</si>
  <si>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</si>
  <si>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</si>
  <si>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</si>
  <si>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</si>
  <si>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</si>
  <si>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</si>
  <si>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</si>
  <si>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</si>
  <si>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</si>
  <si>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</si>
  <si>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</si>
  <si>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</si>
  <si>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</si>
  <si>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</si>
  <si>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</si>
  <si>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</si>
  <si>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</si>
  <si>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</si>
  <si>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</si>
  <si>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</si>
  <si>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</si>
  <si>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</si>
  <si>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</si>
  <si>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</si>
  <si>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</si>
  <si>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</si>
  <si>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</si>
  <si>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</si>
  <si>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</si>
  <si>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</si>
  <si>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</si>
  <si>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</si>
  <si>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</si>
  <si>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</si>
  <si>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</si>
  <si>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</si>
  <si>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</si>
  <si>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</si>
  <si>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</si>
  <si>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</si>
  <si>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</si>
  <si>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</si>
  <si>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</si>
  <si>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</si>
  <si>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</si>
  <si>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</si>
  <si>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</si>
  <si>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</si>
  <si>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</si>
  <si>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</si>
  <si>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</si>
  <si>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</si>
  <si>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</si>
  <si>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</si>
  <si>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</si>
  <si>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</si>
  <si>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</si>
  <si>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</si>
  <si>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</si>
  <si>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</si>
  <si>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</si>
  <si>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</si>
  <si>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</si>
  <si>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</si>
  <si>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</si>
  <si>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</si>
  <si>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</si>
  <si>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</si>
  <si>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</si>
  <si>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</si>
  <si>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</si>
  <si>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</si>
  <si>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</si>
  <si>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</si>
  <si>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</si>
  <si>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</si>
  <si>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</si>
  <si>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</si>
  <si>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</si>
  <si>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</si>
  <si>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</si>
  <si>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</si>
  <si>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</si>
  <si>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</si>
  <si>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</si>
  <si>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</si>
  <si>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</si>
  <si>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</si>
  <si>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</si>
  <si>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</si>
  <si>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</si>
  <si>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</si>
  <si>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</si>
  <si>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</si>
  <si>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</si>
  <si>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</si>
  <si>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</si>
  <si>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</si>
  <si>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</si>
  <si>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</si>
  <si>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</si>
  <si>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</si>
  <si>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</si>
  <si>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</si>
  <si>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</si>
  <si>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</si>
  <si>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</si>
  <si>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</si>
  <si>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</si>
  <si>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</si>
  <si>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</si>
  <si>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</si>
  <si>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</si>
  <si>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</si>
  <si>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</si>
  <si>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</si>
  <si>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</si>
  <si>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</si>
  <si>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</si>
  <si>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</si>
  <si>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</si>
  <si>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</si>
  <si>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</si>
  <si>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</si>
  <si>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</si>
  <si>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</si>
  <si>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</si>
  <si>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</si>
  <si>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</si>
  <si>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</si>
  <si>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</si>
  <si>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</si>
  <si>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</si>
  <si>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</si>
  <si>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</si>
  <si>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</si>
  <si>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</si>
  <si>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</si>
  <si>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</si>
  <si>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</si>
  <si>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</si>
  <si>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</si>
  <si>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</si>
  <si>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</si>
  <si>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</si>
  <si>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</si>
  <si>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</si>
  <si>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</si>
  <si>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</si>
  <si>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</si>
  <si>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</si>
  <si>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</si>
  <si>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</si>
  <si>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</si>
  <si>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</si>
  <si>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</si>
  <si>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</si>
  <si>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</si>
  <si>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</si>
  <si>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</si>
  <si>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</si>
  <si>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</si>
  <si>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</si>
  <si>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</si>
  <si>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</si>
  <si>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</si>
  <si>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</si>
  <si>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</si>
  <si>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</si>
  <si>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</si>
  <si>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</si>
  <si>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</si>
  <si>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</si>
  <si>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</si>
  <si>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</si>
  <si>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</si>
  <si>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</si>
  <si>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</si>
  <si>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</si>
  <si>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</si>
  <si>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</si>
  <si>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</si>
  <si>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</si>
  <si>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</si>
  <si>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</si>
  <si>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</si>
  <si>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</si>
  <si>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</si>
  <si>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</si>
  <si>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</si>
  <si>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</si>
  <si>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</si>
  <si>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</si>
  <si>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</si>
  <si>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</si>
  <si>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</si>
  <si>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</si>
  <si>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</si>
  <si>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</si>
  <si>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</si>
  <si>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</si>
  <si>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</si>
  <si>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</si>
  <si>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</si>
  <si>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</si>
  <si>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</si>
  <si>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</si>
  <si>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</si>
  <si>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</si>
  <si>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</si>
  <si>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</si>
  <si>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</si>
  <si>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</si>
  <si>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</si>
  <si>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</si>
  <si>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</si>
  <si>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</si>
  <si>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</si>
  <si>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</si>
  <si>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</si>
  <si>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</si>
  <si>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</si>
  <si>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</si>
  <si>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</si>
  <si>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</si>
  <si>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</si>
  <si>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</si>
  <si>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</si>
  <si>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</si>
  <si>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</si>
  <si>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</si>
  <si>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</si>
  <si>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</si>
  <si>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</si>
  <si>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</si>
  <si>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</si>
  <si>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</si>
  <si>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</si>
  <si>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</si>
  <si>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</si>
  <si>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</si>
  <si>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</si>
  <si>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</si>
  <si>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</si>
  <si>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</si>
  <si>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</si>
  <si>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</si>
  <si>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</si>
  <si>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</si>
  <si>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</si>
  <si>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</si>
  <si>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</si>
  <si>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</si>
  <si>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</si>
  <si>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</si>
  <si>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</si>
  <si>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</si>
  <si>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</si>
  <si>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</si>
  <si>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</si>
  <si>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</si>
  <si>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</si>
  <si>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</si>
  <si>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</si>
  <si>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</si>
  <si>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</si>
  <si>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</si>
  <si>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</si>
  <si>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</si>
  <si>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</si>
  <si>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</si>
  <si>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</si>
  <si>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</si>
  <si>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</si>
  <si>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</si>
  <si>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</si>
  <si>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</si>
  <si>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</si>
  <si>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</si>
  <si>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</si>
  <si>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</si>
  <si>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</si>
  <si>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</si>
  <si>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</si>
  <si>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</si>
  <si>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</si>
  <si>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</si>
  <si>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</si>
  <si>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</si>
  <si>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</si>
  <si>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</si>
  <si>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</si>
  <si>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</si>
  <si>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</si>
  <si>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</si>
  <si>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</si>
  <si>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</si>
  <si>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</si>
  <si>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</si>
  <si>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</si>
  <si>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</si>
  <si>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</si>
  <si>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</si>
  <si>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</si>
  <si>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</si>
  <si>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</si>
  <si>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</si>
  <si>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</si>
  <si>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</si>
  <si>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</si>
  <si>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</si>
  <si>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</si>
  <si>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</si>
  <si>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</si>
  <si>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</si>
  <si>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</si>
  <si>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</si>
  <si>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</si>
  <si>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</si>
  <si>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</si>
  <si>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</si>
  <si>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</si>
  <si>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</si>
  <si>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</si>
  <si>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</si>
  <si>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</si>
  <si>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</si>
  <si>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</si>
  <si>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</si>
  <si>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</si>
  <si>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</si>
  <si>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</si>
  <si>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</si>
  <si>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</si>
  <si>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</si>
  <si>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</si>
  <si>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</si>
  <si>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</si>
  <si>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</si>
  <si>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</si>
  <si>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</si>
  <si>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</si>
  <si>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</si>
  <si>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</si>
  <si>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</si>
  <si>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</si>
  <si>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</si>
  <si>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</si>
  <si>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</si>
  <si>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</si>
  <si>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</si>
  <si>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</si>
  <si>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</si>
  <si>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</si>
  <si>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</si>
  <si>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</si>
  <si>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</si>
  <si>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</si>
  <si>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</si>
  <si>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</si>
  <si>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</si>
  <si>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</si>
  <si>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</si>
  <si>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</si>
  <si>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</si>
  <si>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</si>
  <si>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</si>
  <si>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</si>
  <si>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</si>
  <si>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</si>
  <si>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</si>
  <si>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</si>
  <si>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</si>
  <si>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</si>
  <si>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</si>
  <si>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</si>
  <si>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</si>
  <si>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</si>
  <si>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</si>
  <si>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</si>
  <si>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</si>
  <si>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</si>
  <si>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</si>
  <si>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</si>
  <si>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</si>
  <si>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</si>
  <si>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</si>
  <si>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</si>
  <si>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</si>
  <si>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</si>
  <si>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</si>
  <si>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</si>
  <si>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</si>
  <si>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</si>
  <si>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</si>
  <si>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</si>
  <si>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</si>
  <si>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</si>
  <si>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</si>
  <si>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</si>
  <si>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</si>
  <si>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</si>
  <si>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</si>
  <si>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</si>
  <si>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</si>
  <si>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</si>
  <si>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</si>
  <si>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</si>
  <si>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</si>
  <si>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</si>
  <si>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</si>
  <si>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</si>
  <si>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</si>
  <si>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</si>
  <si>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</si>
  <si>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</si>
  <si>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</si>
  <si>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</si>
  <si>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</si>
  <si>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</si>
  <si>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</si>
  <si>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</si>
  <si>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</si>
  <si>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</si>
  <si>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</si>
  <si>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</si>
  <si>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</si>
  <si>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</si>
  <si>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</si>
  <si>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</si>
  <si>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</si>
  <si>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</si>
  <si>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</si>
  <si>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</si>
  <si>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</si>
  <si>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</si>
  <si>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</si>
  <si>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</si>
  <si>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</si>
  <si>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</si>
  <si>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</si>
  <si>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</si>
  <si>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</si>
  <si>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</si>
  <si>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</si>
  <si>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</si>
  <si>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</si>
  <si>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</si>
  <si>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</si>
  <si>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</si>
  <si>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</si>
  <si>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</si>
  <si>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</si>
  <si>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</si>
  <si>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</si>
  <si>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</si>
  <si>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</si>
  <si>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</si>
  <si>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</si>
  <si>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</si>
  <si>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</si>
  <si>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</si>
  <si>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</si>
  <si>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</si>
  <si>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</si>
  <si>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</si>
  <si>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</si>
  <si>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</si>
  <si>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</si>
  <si>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</si>
  <si>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</si>
  <si>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</si>
  <si>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</si>
  <si>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</si>
  <si>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</si>
  <si>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</si>
  <si>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</si>
  <si>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</si>
  <si>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</si>
  <si>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</si>
  <si>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</si>
  <si>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</si>
  <si>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</si>
  <si>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</si>
  <si>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</si>
  <si>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</si>
  <si>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</si>
  <si>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</si>
  <si>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</si>
  <si>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</si>
  <si>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</si>
  <si>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</si>
  <si>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</si>
  <si>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</si>
  <si>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</si>
  <si>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</si>
  <si>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</si>
  <si>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</si>
  <si>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</si>
  <si>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</si>
  <si>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</si>
  <si>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</si>
  <si>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</si>
  <si>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</si>
  <si>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</si>
  <si>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</si>
  <si>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</si>
  <si>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</si>
  <si>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</si>
  <si>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</si>
  <si>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</si>
  <si>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</si>
  <si>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</si>
  <si>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</si>
  <si>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</si>
  <si>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</si>
  <si>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</si>
  <si>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</si>
  <si>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</si>
  <si>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</si>
  <si>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</si>
  <si>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</si>
  <si>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</si>
  <si>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</si>
  <si>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</si>
  <si>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</si>
  <si>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</si>
  <si>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</si>
  <si>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</si>
  <si>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</si>
  <si>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</si>
  <si>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</si>
  <si>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</si>
  <si>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</si>
  <si>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</si>
  <si>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</si>
  <si>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</si>
  <si>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</si>
  <si>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</si>
  <si>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</si>
  <si>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</si>
  <si>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</si>
  <si>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</si>
  <si>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</si>
  <si>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</si>
  <si>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</si>
  <si>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</si>
  <si>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</si>
  <si>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</si>
  <si>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</si>
  <si>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</si>
  <si>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</si>
  <si>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</si>
  <si>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</si>
  <si>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</si>
  <si>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</si>
  <si>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</si>
  <si>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</si>
  <si>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</si>
  <si>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</si>
  <si>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</si>
  <si>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</si>
  <si>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</si>
  <si>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</si>
  <si>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</si>
  <si>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</si>
  <si>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</si>
  <si>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</si>
  <si>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</si>
  <si>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</si>
  <si>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</si>
  <si>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</si>
  <si>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</si>
  <si>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</si>
  <si>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</si>
  <si>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</si>
  <si>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</si>
  <si>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</si>
  <si>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</si>
  <si>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</si>
  <si>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</si>
  <si>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</si>
  <si>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</si>
  <si>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</si>
  <si>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</si>
  <si>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</si>
  <si>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</si>
  <si>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</si>
  <si>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</si>
  <si>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</si>
  <si>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</si>
  <si>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</si>
  <si>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</si>
  <si>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</si>
  <si>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</si>
  <si>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</si>
  <si>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</si>
  <si>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</si>
  <si>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</si>
  <si>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</si>
  <si>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</si>
  <si>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</si>
  <si>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</si>
  <si>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</si>
  <si>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</si>
  <si>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</si>
  <si>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</si>
  <si>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</si>
  <si>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</si>
  <si>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</si>
  <si>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</si>
  <si>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</si>
  <si>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</si>
  <si>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</si>
  <si>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</si>
  <si>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</si>
  <si>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</si>
  <si>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</si>
  <si>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</si>
  <si>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</si>
  <si>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</si>
  <si>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</si>
  <si>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</si>
  <si>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</si>
  <si>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</si>
  <si>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</si>
  <si>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</si>
  <si>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</si>
  <si>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</si>
  <si>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</si>
  <si>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</si>
  <si>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</si>
  <si>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</si>
  <si>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</si>
  <si>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</si>
  <si>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</si>
  <si>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</si>
  <si>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</si>
  <si>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</si>
  <si>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</si>
  <si>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</si>
  <si>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</si>
  <si>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</si>
  <si>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</si>
  <si>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</si>
  <si>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</si>
  <si>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</si>
  <si>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</si>
  <si>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</si>
  <si>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</si>
  <si>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</si>
  <si>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</si>
  <si>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</si>
  <si>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</si>
  <si>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</si>
  <si>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</si>
  <si>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</si>
  <si>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</si>
  <si>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</si>
  <si>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</si>
  <si>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</si>
  <si>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</si>
  <si>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</si>
  <si>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</si>
  <si>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</si>
  <si>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</si>
  <si>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</si>
  <si>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</si>
  <si>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</si>
  <si>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</si>
  <si>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</si>
  <si>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</si>
  <si>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</si>
  <si>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</si>
  <si>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</si>
  <si>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</si>
  <si>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</si>
  <si>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</si>
  <si>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</si>
  <si>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</si>
  <si>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</si>
  <si>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</si>
  <si>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</si>
  <si>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</si>
  <si>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</si>
  <si>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</si>
  <si>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</si>
  <si>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</si>
  <si>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</si>
  <si>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</si>
  <si>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</si>
  <si>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</si>
  <si>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</si>
  <si>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</si>
  <si>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</si>
  <si>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</si>
  <si>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</si>
  <si>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</si>
  <si>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</si>
  <si>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</si>
  <si>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</si>
  <si>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</si>
  <si>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</si>
  <si>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</si>
  <si>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</si>
  <si>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</si>
  <si>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</si>
  <si>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</si>
  <si>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</si>
  <si>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</si>
  <si>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</si>
  <si>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</si>
  <si>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</si>
  <si>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</si>
  <si>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</si>
  <si>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</si>
  <si>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</si>
  <si>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</si>
  <si>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</si>
  <si>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</si>
  <si>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</si>
  <si>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</si>
  <si>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</si>
  <si>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</si>
  <si>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</si>
  <si>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</si>
  <si>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</si>
  <si>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</si>
  <si>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</si>
  <si>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</si>
  <si>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</si>
  <si>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</si>
  <si>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</si>
  <si>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</si>
  <si>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</si>
  <si>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</si>
  <si>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</si>
  <si>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</si>
  <si>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</si>
  <si>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</si>
  <si>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</si>
  <si>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</si>
  <si>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</si>
  <si>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</si>
  <si>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</si>
  <si>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</si>
  <si>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</si>
  <si>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</si>
  <si>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</si>
  <si>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</si>
  <si>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</si>
  <si>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</si>
  <si>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</si>
  <si>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</si>
  <si>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</si>
  <si>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</si>
  <si>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</si>
  <si>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</si>
  <si>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</si>
  <si>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</si>
  <si>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</si>
  <si>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</si>
  <si>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</si>
  <si>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</si>
  <si>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</si>
  <si>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</si>
  <si>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</si>
  <si>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</si>
  <si>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</si>
  <si>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</si>
  <si>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</si>
  <si>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</si>
  <si>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</si>
  <si>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</si>
  <si>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</si>
  <si>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</si>
  <si>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</si>
  <si>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</si>
  <si>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</si>
  <si>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</si>
  <si>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</si>
  <si>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</si>
  <si>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</si>
  <si>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</si>
  <si>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</si>
  <si>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</si>
  <si>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</si>
  <si>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</si>
  <si>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</si>
  <si>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</si>
  <si>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</si>
  <si>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</si>
  <si>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</si>
  <si>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</si>
  <si>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</si>
  <si>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</si>
  <si>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</si>
  <si>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</si>
  <si>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</si>
  <si>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</si>
  <si>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</si>
  <si>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</si>
  <si>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</si>
  <si>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</si>
  <si>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</si>
  <si>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</si>
  <si>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</si>
  <si>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</si>
  <si>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</si>
  <si>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</si>
  <si>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</si>
  <si>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</si>
  <si>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</si>
  <si>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</si>
  <si>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</si>
  <si>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</si>
  <si>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</si>
  <si>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</si>
  <si>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</si>
  <si>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</si>
  <si>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</si>
  <si>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</si>
  <si>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</si>
  <si>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</si>
  <si>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</si>
  <si>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</si>
  <si>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</si>
  <si>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</si>
  <si>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</si>
  <si>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</si>
  <si>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</si>
  <si>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</si>
  <si>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</si>
  <si>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</si>
  <si>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</si>
  <si>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</si>
  <si>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</si>
  <si>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</si>
  <si>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</si>
  <si>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</si>
  <si>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</si>
  <si>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</si>
  <si>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</si>
  <si>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</si>
  <si>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</si>
  <si>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</si>
  <si>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</si>
  <si>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</si>
  <si>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</si>
  <si>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</si>
  <si>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</si>
  <si>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</si>
  <si>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</si>
  <si>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</si>
  <si>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</si>
  <si>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</si>
  <si>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</si>
  <si>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</si>
  <si>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</si>
  <si>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</si>
  <si>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</si>
  <si>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</si>
  <si>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</si>
  <si>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</si>
  <si>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</si>
  <si>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</si>
  <si>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</si>
  <si>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</si>
  <si>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</si>
  <si>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</si>
  <si>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</si>
  <si>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</si>
  <si>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</si>
  <si>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</si>
  <si>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</si>
  <si>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</si>
  <si>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</si>
  <si>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</si>
  <si>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</si>
  <si>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</si>
  <si>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</si>
  <si>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</si>
  <si>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</si>
  <si>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</si>
  <si>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</si>
  <si>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</si>
  <si>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</si>
  <si>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</si>
  <si>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</si>
  <si>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</si>
  <si>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</si>
  <si>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</si>
  <si>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</si>
  <si>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</si>
  <si>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</si>
  <si>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</si>
  <si>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</si>
  <si>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</si>
  <si>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</si>
  <si>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</si>
  <si>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</si>
  <si>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</si>
  <si>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</si>
  <si>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</si>
  <si>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</si>
  <si>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</si>
  <si>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</si>
  <si>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</si>
  <si>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</si>
  <si>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</si>
  <si>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</si>
  <si>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</si>
  <si>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</si>
  <si>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</si>
  <si>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</si>
  <si>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</si>
  <si>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</si>
  <si>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</si>
  <si>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</si>
  <si>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</si>
  <si>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</si>
  <si>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</si>
  <si>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</si>
  <si>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</si>
  <si>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</si>
  <si>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</si>
  <si>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</si>
  <si>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</si>
  <si>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</si>
  <si>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</si>
  <si>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</si>
  <si>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</si>
  <si>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</si>
  <si>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</si>
  <si>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</si>
  <si>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</si>
  <si>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</si>
  <si>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</si>
  <si>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</si>
  <si>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</si>
  <si>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</si>
  <si>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</si>
  <si>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</si>
  <si>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</si>
  <si>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</si>
  <si>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</si>
  <si>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</si>
  <si>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</si>
  <si>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</si>
  <si>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</si>
  <si>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</si>
  <si>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</si>
  <si>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</si>
  <si>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</si>
  <si>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</si>
  <si>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</si>
  <si>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</si>
  <si>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</si>
  <si>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</si>
  <si>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</si>
  <si>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</si>
  <si>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</si>
  <si>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</si>
  <si>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</si>
  <si>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</si>
  <si>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</si>
  <si>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</si>
  <si>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</si>
  <si>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</si>
  <si>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</si>
  <si>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</si>
  <si>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</si>
  <si>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</si>
  <si>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</si>
  <si>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</si>
  <si>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</si>
  <si>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</si>
  <si>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</si>
  <si>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</si>
  <si>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</si>
  <si>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</si>
  <si>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</si>
  <si>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</si>
  <si>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</si>
  <si>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</si>
  <si>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</si>
  <si>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</si>
  <si>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</si>
  <si>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</si>
  <si>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</si>
  <si>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</si>
  <si>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</si>
  <si>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</si>
  <si>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</si>
  <si>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</si>
  <si>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</si>
  <si>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</si>
  <si>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</si>
  <si>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</si>
  <si>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</si>
  <si>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</si>
  <si>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</si>
  <si>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</si>
  <si>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</si>
  <si>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</si>
  <si>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</si>
  <si>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</si>
  <si>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</si>
  <si>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</si>
  <si>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</si>
  <si>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</si>
  <si>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</si>
  <si>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</si>
  <si>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</si>
  <si>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</si>
  <si>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</si>
  <si>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</si>
  <si>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</si>
  <si>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</si>
  <si>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</si>
  <si>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</si>
  <si>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</si>
  <si>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</si>
  <si>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</si>
  <si>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</si>
  <si>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</si>
  <si>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</si>
  <si>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</si>
  <si>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</si>
  <si>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</si>
  <si>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</si>
  <si>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</si>
  <si>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</si>
  <si>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</si>
  <si>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</si>
  <si>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</si>
  <si>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</si>
  <si>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</si>
  <si>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</si>
  <si>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</si>
  <si>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</si>
  <si>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</si>
  <si>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</si>
  <si>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</si>
  <si>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</si>
  <si>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</si>
  <si>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</si>
  <si>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</si>
  <si>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</si>
  <si>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</si>
  <si>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</si>
  <si>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</si>
  <si>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</si>
  <si>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</si>
  <si>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</si>
  <si>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</si>
  <si>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</si>
  <si>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</si>
  <si>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</si>
  <si>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</si>
  <si>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</si>
  <si>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</si>
  <si>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</si>
  <si>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</si>
  <si>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</si>
  <si>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</si>
  <si>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</si>
  <si>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</si>
  <si>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</si>
  <si>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</si>
  <si>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</si>
  <si>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</si>
  <si>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</si>
  <si>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</si>
  <si>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</si>
  <si>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</si>
  <si>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</si>
  <si>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</si>
  <si>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</si>
  <si>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</si>
  <si>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</si>
  <si>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</si>
  <si>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</si>
  <si>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</si>
  <si>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</si>
  <si>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</si>
  <si>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</si>
  <si>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</si>
  <si>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</si>
  <si>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</si>
  <si>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</si>
  <si>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</si>
  <si>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</si>
  <si>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</si>
  <si>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</si>
  <si>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</si>
  <si>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</si>
  <si>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</si>
  <si>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</si>
  <si>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</si>
  <si>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</si>
  <si>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</si>
  <si>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</si>
  <si>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</si>
  <si>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</si>
  <si>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</si>
  <si>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</si>
  <si>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</si>
  <si>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</si>
  <si>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</si>
  <si>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</si>
  <si>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</si>
  <si>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</si>
  <si>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</si>
  <si>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</si>
  <si>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</si>
  <si>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</si>
  <si>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</si>
  <si>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</si>
  <si>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</si>
  <si>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</si>
  <si>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</si>
  <si>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</si>
  <si>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</si>
  <si>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</si>
  <si>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</si>
  <si>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</si>
  <si>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</si>
  <si>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</si>
  <si>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</si>
  <si>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</si>
  <si>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</si>
  <si>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</si>
  <si>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</si>
  <si>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</si>
  <si>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</si>
  <si>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</si>
  <si>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</si>
  <si>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</si>
  <si>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</si>
  <si>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</si>
  <si>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</si>
  <si>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</si>
  <si>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</si>
  <si>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</si>
  <si>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</si>
  <si>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</si>
  <si>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</si>
  <si>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</si>
  <si>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</si>
  <si>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</si>
  <si>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</si>
  <si>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</si>
  <si>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</si>
  <si>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</si>
  <si>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</si>
  <si>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</si>
  <si>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</si>
  <si>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</si>
  <si>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</si>
  <si>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</si>
  <si>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</si>
  <si>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</si>
  <si>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</si>
  <si>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</si>
  <si>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</si>
  <si>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</si>
  <si>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</si>
  <si>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</si>
  <si>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</si>
  <si>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</si>
  <si>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</si>
  <si>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</si>
  <si>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</si>
  <si>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</si>
  <si>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</si>
  <si>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</si>
  <si>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</si>
  <si>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</si>
  <si>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</si>
  <si>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</si>
  <si>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</si>
  <si>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</si>
  <si>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</si>
  <si>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</si>
  <si>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</si>
  <si>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</si>
  <si>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</si>
  <si>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</si>
  <si>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</si>
  <si>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</si>
  <si>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</si>
  <si>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</si>
  <si>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</si>
  <si>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</si>
  <si>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</si>
  <si>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</si>
  <si>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</si>
  <si>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</si>
  <si>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</si>
  <si>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</si>
  <si>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</si>
  <si>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</si>
  <si>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</si>
  <si>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</si>
  <si>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</si>
  <si>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</si>
  <si>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</si>
  <si>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</si>
  <si>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</si>
  <si>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</si>
  <si>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</si>
  <si>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</si>
  <si>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</si>
  <si>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</si>
  <si>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</si>
  <si>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</si>
  <si>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</si>
  <si>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</si>
  <si>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</si>
  <si>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</si>
  <si>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</si>
  <si>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</si>
  <si>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</si>
  <si>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</si>
  <si>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</si>
  <si>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</si>
  <si>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</si>
  <si>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</si>
  <si>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</si>
  <si>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</si>
  <si>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</si>
  <si>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</si>
  <si>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</si>
  <si>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</si>
  <si>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</si>
  <si>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</si>
  <si>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</si>
  <si>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</si>
  <si>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</si>
  <si>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</si>
  <si>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</si>
  <si>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</si>
  <si>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</si>
  <si>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</si>
  <si>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</si>
  <si>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</si>
  <si>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</si>
  <si>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</si>
  <si>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</si>
  <si>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</si>
  <si>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</si>
  <si>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</si>
  <si>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</si>
  <si>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</si>
  <si>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</si>
  <si>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</si>
  <si>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</si>
  <si>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</si>
  <si>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</si>
  <si>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</si>
  <si>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</si>
  <si>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</si>
  <si>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</si>
  <si>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</si>
  <si>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</si>
  <si>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</si>
  <si>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</si>
  <si>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</si>
  <si>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</si>
  <si>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</si>
  <si>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</si>
  <si>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</si>
  <si>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</si>
  <si>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</si>
  <si>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</si>
  <si>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</si>
  <si>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</si>
  <si>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</si>
  <si>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</si>
  <si>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</si>
  <si>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</si>
  <si>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</si>
  <si>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</si>
  <si>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</si>
  <si>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</si>
  <si>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</si>
  <si>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</si>
  <si>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</si>
  <si>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</si>
  <si>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</si>
  <si>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</si>
  <si>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</si>
  <si>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</si>
  <si>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</si>
  <si>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</si>
  <si>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</si>
  <si>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</si>
  <si>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</si>
  <si>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</si>
  <si>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</si>
  <si>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</si>
  <si>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</si>
  <si>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</si>
  <si>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</si>
  <si>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</si>
  <si>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</si>
  <si>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</si>
  <si>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</si>
  <si>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</si>
  <si>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</si>
  <si>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</si>
  <si>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</si>
  <si>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</si>
  <si>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</si>
  <si>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</si>
  <si>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</si>
  <si>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</si>
  <si>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</si>
  <si>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</si>
  <si>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</si>
  <si>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</si>
  <si>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</si>
  <si>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</si>
  <si>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</si>
  <si>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</si>
  <si>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</si>
  <si>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</si>
  <si>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</si>
  <si>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</si>
  <si>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</si>
  <si>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</si>
  <si>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</si>
  <si>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</si>
  <si>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</si>
  <si>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</si>
  <si>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</si>
  <si>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</si>
  <si>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</si>
  <si>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</si>
  <si>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</si>
  <si>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</si>
  <si>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</si>
  <si>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</si>
  <si>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</si>
  <si>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</si>
  <si>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</si>
  <si>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</si>
  <si>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</si>
  <si>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</si>
  <si>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</si>
  <si>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</si>
  <si>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</si>
  <si>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</si>
  <si>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</si>
  <si>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</si>
  <si>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</si>
  <si>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</si>
  <si>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</si>
  <si>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</si>
  <si>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</si>
  <si>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</si>
  <si>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</si>
  <si>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</si>
  <si>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</si>
  <si>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</si>
  <si>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</si>
  <si>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</si>
  <si>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</si>
  <si>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</si>
  <si>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</si>
  <si>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</si>
  <si>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</si>
  <si>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</si>
  <si>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</si>
  <si>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</si>
  <si>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</si>
  <si>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</si>
  <si>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</si>
  <si>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</si>
  <si>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</si>
  <si>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</si>
  <si>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</si>
  <si>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</si>
  <si>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</si>
  <si>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</si>
  <si>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</si>
  <si>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</si>
  <si>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</si>
  <si>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</si>
  <si>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</si>
  <si>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</si>
  <si>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</si>
  <si>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</si>
  <si>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</si>
  <si>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</si>
  <si>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</si>
  <si>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</si>
  <si>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</si>
  <si>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</si>
  <si>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</si>
  <si>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</si>
  <si>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</si>
  <si>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</si>
  <si>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</si>
  <si>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</si>
  <si>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</si>
  <si>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</si>
  <si>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</si>
  <si>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</si>
  <si>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</si>
  <si>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</si>
  <si>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</si>
  <si>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</si>
  <si>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</si>
  <si>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</si>
  <si>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</si>
  <si>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</si>
  <si>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</si>
  <si>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</si>
  <si>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</si>
  <si>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</si>
  <si>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</si>
  <si>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</si>
  <si>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</si>
  <si>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</si>
  <si>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</si>
  <si>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</si>
  <si>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</si>
  <si>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</si>
  <si>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</si>
  <si>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</si>
  <si>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</si>
  <si>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</si>
  <si>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</si>
  <si>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</si>
  <si>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</si>
  <si>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</si>
  <si>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</si>
  <si>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</si>
  <si>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</si>
  <si>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</si>
  <si>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</si>
  <si>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</si>
  <si>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</si>
  <si>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</si>
  <si>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</si>
  <si>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</si>
  <si>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</si>
  <si>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</si>
  <si>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</si>
  <si>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</si>
  <si>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</si>
  <si>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</si>
  <si>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</si>
  <si>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</si>
  <si>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</si>
  <si>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</si>
  <si>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</si>
  <si>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</si>
  <si>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</si>
  <si>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</si>
  <si>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</si>
  <si>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</si>
  <si>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</si>
  <si>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</si>
  <si>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</si>
  <si>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</si>
  <si>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</si>
  <si>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</si>
  <si>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</si>
  <si>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</si>
  <si>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</si>
  <si>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</si>
  <si>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</si>
  <si>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</si>
  <si>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</si>
  <si>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</si>
  <si>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</si>
  <si>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</si>
  <si>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</si>
  <si>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</si>
  <si>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</si>
  <si>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</si>
  <si>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</si>
  <si>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</si>
  <si>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</si>
  <si>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</si>
  <si>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</si>
  <si>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</si>
  <si>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</si>
  <si>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</si>
  <si>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</si>
  <si>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</si>
  <si>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</si>
  <si>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</si>
  <si>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</si>
  <si>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</si>
  <si>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</si>
  <si>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</si>
  <si>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</si>
  <si>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</si>
  <si>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</si>
  <si>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</si>
  <si>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</si>
  <si>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</si>
  <si>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</si>
  <si>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</si>
  <si>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</si>
  <si>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</si>
  <si>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</si>
  <si>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</si>
  <si>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</si>
  <si>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</si>
  <si>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</si>
  <si>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</si>
  <si>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</si>
  <si>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</si>
  <si>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</si>
  <si>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</si>
  <si>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</si>
  <si>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</si>
  <si>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</si>
  <si>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</si>
  <si>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</si>
  <si>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</si>
  <si>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</si>
  <si>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</si>
  <si>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</si>
  <si>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</si>
  <si>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</si>
  <si>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</si>
  <si>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</si>
  <si>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</si>
  <si>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</si>
  <si>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</si>
  <si>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</si>
  <si>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</si>
  <si>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</si>
  <si>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</si>
  <si>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</si>
  <si>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</si>
  <si>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</si>
  <si>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</si>
  <si>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</si>
  <si>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</si>
  <si>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</si>
  <si>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</si>
  <si>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</si>
  <si>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</si>
  <si>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</si>
  <si>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</si>
  <si>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</si>
  <si>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</si>
  <si>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</si>
  <si>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</si>
  <si>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</si>
  <si>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</si>
  <si>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</si>
  <si>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</si>
  <si>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</si>
  <si>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</si>
  <si>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</si>
  <si>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</si>
  <si>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</si>
  <si>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</si>
  <si>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</si>
  <si>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</si>
  <si>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</si>
  <si>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</si>
  <si>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</si>
  <si>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</si>
  <si>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</si>
  <si>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</si>
  <si>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</si>
  <si>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</si>
  <si>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</si>
  <si>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</si>
  <si>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</si>
  <si>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</si>
  <si>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</si>
  <si>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</si>
  <si>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</si>
  <si>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</si>
  <si>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</si>
  <si>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</si>
  <si>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</si>
  <si>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</si>
  <si>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</si>
  <si>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</si>
  <si>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</si>
  <si>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</si>
  <si>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</si>
  <si>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</si>
  <si>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</si>
  <si>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</si>
  <si>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</si>
  <si>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</si>
  <si>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</si>
  <si>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</si>
  <si>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</si>
  <si>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</si>
  <si>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</si>
  <si>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</si>
  <si>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</si>
  <si>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</si>
  <si>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</si>
  <si>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</si>
  <si>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</si>
  <si>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</si>
  <si>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</si>
  <si>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</si>
  <si>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</si>
  <si>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</si>
  <si>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</si>
  <si>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</si>
  <si>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</si>
  <si>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</si>
  <si>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</si>
  <si>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</si>
  <si>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</si>
  <si>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</si>
  <si>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</si>
  <si>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</si>
  <si>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</si>
  <si>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</si>
  <si>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</si>
  <si>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</si>
  <si>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</si>
  <si>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</si>
  <si>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</si>
  <si>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</si>
  <si>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</si>
  <si>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</si>
  <si>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</si>
  <si>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</si>
  <si>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</si>
  <si>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</si>
  <si>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</si>
  <si>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</si>
  <si>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</si>
  <si>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</si>
  <si>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</si>
  <si>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</si>
  <si>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</si>
  <si>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</si>
  <si>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</si>
  <si>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</si>
  <si>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</si>
  <si>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</si>
  <si>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</si>
  <si>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</si>
  <si>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</si>
  <si>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</si>
  <si>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</si>
  <si>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</si>
  <si>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</si>
  <si>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</si>
  <si>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</si>
  <si>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</si>
  <si>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</si>
  <si>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</si>
  <si>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</si>
  <si>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</si>
  <si>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</si>
  <si>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</si>
  <si>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</si>
  <si>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</si>
  <si>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</si>
  <si>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</si>
  <si>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</si>
  <si>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</si>
  <si>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</si>
  <si>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</si>
  <si>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</si>
  <si>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</si>
  <si>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</si>
  <si>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</si>
  <si>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</si>
  <si>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</si>
  <si>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</si>
  <si>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</si>
  <si>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</si>
  <si>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</si>
  <si>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</si>
  <si>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</si>
  <si>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</si>
  <si>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</si>
  <si>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</si>
  <si>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</si>
  <si>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</si>
  <si>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</si>
  <si>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</si>
  <si>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</si>
  <si>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</si>
  <si>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</si>
  <si>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</si>
  <si>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</si>
  <si>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</si>
  <si>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</si>
  <si>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</si>
  <si>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</si>
  <si>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</si>
  <si>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</si>
  <si>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</si>
  <si>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</si>
  <si>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</si>
  <si>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</si>
  <si>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</si>
  <si>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</si>
  <si>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</si>
  <si>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</si>
  <si>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</si>
  <si>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</si>
  <si>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</si>
  <si>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</si>
  <si>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</si>
  <si>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</si>
  <si>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</si>
  <si>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</si>
  <si>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</si>
  <si>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</si>
  <si>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</si>
  <si>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</si>
  <si>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</si>
  <si>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</si>
  <si>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</si>
  <si>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</si>
  <si>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</si>
  <si>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</si>
  <si>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</si>
  <si>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</si>
  <si>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</si>
  <si>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</si>
  <si>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</si>
  <si>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</si>
  <si>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</si>
  <si>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</si>
  <si>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</si>
  <si>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</si>
  <si>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</si>
  <si>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</si>
  <si>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</si>
  <si>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</si>
  <si>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</si>
  <si>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</si>
  <si>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</si>
  <si>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</si>
  <si>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</si>
  <si>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</si>
  <si>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</si>
  <si>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</si>
  <si>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</si>
  <si>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</si>
  <si>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</si>
  <si>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</si>
  <si>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</si>
  <si>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</si>
  <si>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</si>
  <si>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</si>
  <si>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</si>
  <si>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</si>
  <si>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</si>
  <si>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</si>
  <si>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</si>
  <si>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</si>
  <si>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</si>
  <si>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</si>
  <si>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</si>
  <si>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</si>
  <si>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</si>
  <si>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</si>
  <si>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</si>
  <si>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</si>
  <si>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</si>
  <si>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</si>
  <si>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</si>
  <si>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</si>
  <si>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</si>
  <si>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</si>
  <si>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</si>
  <si>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</si>
  <si>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</si>
  <si>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</si>
  <si>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</si>
  <si>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</si>
  <si>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</si>
  <si>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</si>
  <si>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</si>
  <si>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</si>
  <si>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</si>
  <si>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</si>
  <si>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</si>
  <si>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</si>
  <si>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</si>
  <si>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</si>
  <si>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</si>
  <si>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</si>
  <si>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</si>
  <si>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</si>
  <si>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</si>
  <si>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</si>
  <si>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</si>
  <si>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</si>
  <si>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</si>
  <si>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</si>
  <si>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</si>
  <si>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</si>
  <si>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</si>
  <si>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</si>
  <si>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</si>
  <si>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</si>
  <si>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</si>
  <si>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</si>
  <si>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</si>
  <si>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</si>
  <si>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</si>
  <si>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</si>
  <si>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</si>
  <si>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</si>
  <si>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</si>
  <si>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</si>
  <si>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</si>
  <si>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</si>
  <si>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</si>
  <si>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</si>
  <si>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</si>
  <si>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</si>
  <si>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</si>
  <si>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</si>
  <si>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</si>
  <si>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</si>
  <si>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</si>
  <si>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</si>
  <si>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</si>
  <si>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</si>
  <si>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</si>
  <si>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</si>
  <si>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</si>
  <si>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</si>
  <si>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</si>
  <si>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</si>
  <si>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</si>
  <si>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</si>
  <si>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</si>
  <si>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</si>
  <si>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</si>
  <si>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</si>
  <si>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</si>
  <si>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</si>
  <si>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</si>
  <si>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</si>
  <si>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</si>
  <si>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</si>
  <si>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</si>
  <si>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</si>
  <si>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</si>
  <si>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</si>
  <si>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</si>
  <si>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</si>
  <si>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</si>
  <si>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</si>
  <si>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</si>
  <si>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</si>
  <si>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</si>
  <si>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</si>
  <si>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</si>
  <si>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</si>
  <si>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</si>
  <si>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</si>
  <si>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</si>
  <si>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</si>
  <si>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</si>
  <si>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</si>
  <si>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</si>
  <si>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</si>
  <si>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</si>
  <si>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</si>
  <si>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</si>
  <si>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</si>
  <si>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</si>
  <si>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</si>
  <si>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</si>
  <si>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</si>
  <si>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</si>
  <si>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</si>
  <si>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</si>
  <si>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</si>
  <si>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</si>
  <si>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</si>
  <si>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</si>
  <si>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</si>
  <si>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</si>
  <si>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</si>
  <si>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</si>
  <si>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</si>
  <si>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</si>
  <si>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</si>
  <si>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</si>
  <si>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</si>
  <si>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</si>
  <si>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</si>
  <si>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</si>
  <si>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</si>
  <si>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</si>
  <si>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</si>
  <si>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</si>
  <si>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</si>
  <si>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</si>
  <si>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</si>
  <si>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</si>
  <si>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</si>
  <si>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</si>
  <si>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</si>
  <si>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</si>
  <si>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</si>
  <si>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</si>
  <si>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</si>
  <si>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</si>
  <si>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</si>
  <si>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</si>
  <si>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</si>
  <si>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</si>
  <si>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</si>
  <si>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</si>
  <si>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</si>
  <si>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</si>
  <si>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</si>
  <si>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</si>
  <si>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</si>
  <si>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</si>
  <si>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</si>
  <si>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</si>
  <si>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</si>
  <si>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</si>
  <si>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</si>
  <si>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</si>
  <si>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</si>
  <si>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</si>
  <si>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</si>
  <si>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</si>
  <si>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</si>
  <si>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</si>
  <si>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</si>
  <si>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</si>
  <si>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</si>
  <si>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</si>
  <si>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</si>
  <si>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</si>
  <si>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</si>
  <si>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</si>
  <si>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</si>
  <si>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</si>
  <si>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</si>
  <si>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</si>
  <si>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</si>
  <si>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</si>
  <si>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</si>
  <si>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</si>
  <si>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</si>
  <si>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</si>
  <si>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</si>
  <si>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</si>
  <si>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</si>
  <si>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</si>
  <si>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</si>
  <si>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</si>
  <si>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</si>
  <si>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</si>
  <si>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</si>
  <si>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</si>
  <si>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</si>
  <si>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</si>
  <si>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</si>
  <si>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</si>
  <si>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</si>
  <si>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</si>
  <si>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</si>
  <si>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</si>
  <si>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</si>
  <si>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</si>
  <si>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</si>
  <si>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</si>
  <si>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</si>
  <si>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</si>
  <si>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</si>
  <si>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</si>
  <si>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</si>
  <si>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</si>
  <si>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</si>
  <si>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</si>
  <si>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</si>
  <si>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</si>
  <si>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</si>
  <si>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</si>
  <si>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</si>
  <si>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</si>
  <si>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</si>
  <si>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</si>
  <si>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</si>
  <si>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</si>
  <si>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</si>
  <si>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</si>
  <si>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</si>
  <si>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</si>
  <si>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</si>
  <si>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</si>
  <si>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</si>
  <si>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</si>
  <si>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</si>
  <si>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</si>
  <si>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</si>
  <si>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</si>
  <si>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</si>
  <si>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</si>
  <si>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</si>
  <si>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</si>
  <si>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</si>
  <si>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</si>
  <si>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</si>
  <si>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</si>
  <si>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</si>
  <si>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</si>
  <si>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</si>
  <si>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</si>
  <si>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</si>
  <si>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</si>
  <si>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</si>
  <si>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</si>
  <si>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</si>
  <si>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</si>
  <si>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</si>
  <si>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</si>
  <si>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</si>
  <si>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</si>
  <si>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</si>
  <si>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</si>
  <si>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</si>
  <si>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</si>
  <si>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</si>
  <si>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</si>
  <si>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</si>
  <si>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</si>
  <si>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</si>
  <si>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</si>
  <si>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</si>
  <si>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</si>
  <si>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</si>
  <si>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</si>
  <si>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</si>
  <si>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</si>
  <si>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</si>
  <si>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</si>
  <si>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</si>
  <si>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</si>
  <si>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</si>
  <si>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</si>
  <si>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</si>
  <si>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</si>
  <si>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</si>
  <si>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</si>
  <si>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</si>
  <si>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</si>
  <si>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</si>
  <si>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</si>
  <si>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</si>
  <si>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</si>
  <si>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</si>
  <si>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</si>
  <si>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</si>
  <si>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</si>
  <si>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</si>
  <si>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</si>
  <si>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</si>
  <si>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</si>
  <si>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</si>
  <si>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</si>
  <si>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</si>
  <si>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</si>
  <si>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</si>
  <si>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</si>
  <si>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</si>
  <si>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</si>
  <si>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</si>
  <si>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</si>
  <si>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</si>
  <si>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</si>
  <si>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</si>
  <si>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</si>
  <si>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</si>
  <si>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</si>
  <si>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</si>
  <si>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</si>
  <si>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</si>
  <si>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</si>
  <si>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</si>
  <si>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</si>
  <si>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</si>
  <si>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</si>
  <si>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</si>
  <si>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</si>
  <si>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</si>
  <si>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</si>
  <si>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</si>
  <si>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</si>
  <si>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</si>
  <si>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</si>
  <si>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</si>
  <si>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</si>
  <si>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</si>
  <si>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</si>
  <si>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</si>
  <si>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</si>
  <si>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</si>
  <si>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</si>
  <si>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</si>
  <si>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</si>
  <si>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</si>
  <si>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</si>
  <si>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</si>
  <si>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</si>
  <si>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</si>
  <si>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</si>
  <si>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</si>
  <si>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</si>
  <si>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</si>
  <si>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</si>
  <si>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</si>
  <si>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</si>
  <si>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</si>
  <si>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</si>
  <si>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</si>
  <si>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</si>
  <si>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</si>
  <si>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</si>
  <si>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</si>
  <si>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</si>
  <si>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</si>
  <si>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</si>
  <si>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</si>
  <si>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</si>
  <si>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</si>
  <si>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</si>
  <si>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</si>
  <si>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</si>
  <si>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</si>
  <si>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</si>
  <si>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</si>
  <si>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</si>
  <si>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</si>
  <si>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</si>
  <si>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</si>
  <si>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</si>
  <si>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</si>
  <si>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</si>
  <si>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</si>
  <si>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</si>
  <si>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</si>
  <si>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</si>
  <si>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</si>
  <si>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</si>
  <si>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</si>
  <si>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</si>
  <si>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</si>
  <si>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</si>
  <si>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</si>
  <si>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</si>
  <si>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</si>
  <si>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</si>
  <si>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</si>
  <si>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</si>
  <si>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</si>
  <si>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</si>
  <si>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</si>
  <si>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</si>
  <si>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</si>
  <si>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</si>
  <si>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</si>
  <si>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</si>
  <si>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</si>
  <si>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</si>
  <si>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</si>
  <si>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</si>
  <si>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</si>
  <si>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</si>
  <si>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</si>
  <si>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</si>
  <si>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</si>
  <si>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</si>
  <si>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</si>
  <si>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</si>
  <si>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</si>
  <si>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</si>
  <si>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</si>
  <si>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</si>
  <si>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</si>
  <si>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</si>
  <si>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</si>
  <si>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</si>
  <si>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</si>
  <si>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</si>
  <si>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</si>
  <si>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</si>
  <si>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</si>
  <si>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</si>
  <si>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</si>
  <si>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</si>
  <si>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</si>
  <si>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</si>
  <si>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</si>
  <si>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</si>
  <si>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</si>
  <si>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</si>
  <si>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</si>
  <si>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</si>
  <si>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</si>
  <si>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</si>
  <si>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</si>
  <si>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</si>
  <si>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</si>
  <si>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</si>
  <si>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</si>
  <si>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</si>
  <si>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</si>
  <si>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</si>
  <si>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</si>
  <si>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</si>
  <si>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</si>
  <si>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</si>
  <si>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</si>
  <si>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</si>
  <si>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</si>
  <si>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</si>
  <si>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</si>
  <si>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</si>
  <si>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</si>
  <si>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</si>
  <si>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</si>
  <si>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</si>
  <si>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</si>
  <si>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</si>
  <si>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</si>
  <si>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</si>
  <si>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</si>
  <si>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</si>
  <si>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</si>
  <si>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</si>
  <si>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</si>
  <si>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</si>
  <si>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</si>
  <si>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</si>
  <si>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</si>
  <si>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</si>
  <si>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</si>
  <si>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</si>
  <si>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</si>
  <si>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</si>
  <si>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</si>
  <si>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</si>
  <si>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</si>
  <si>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</si>
  <si>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</si>
  <si>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</si>
  <si>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</si>
  <si>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</si>
  <si>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</si>
  <si>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</si>
  <si>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</si>
  <si>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</si>
  <si>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</si>
  <si>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</si>
  <si>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</si>
  <si>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</si>
  <si>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</si>
  <si>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</si>
  <si>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</si>
  <si>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</si>
  <si>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</si>
  <si>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</si>
  <si>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</si>
  <si>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</si>
  <si>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</si>
  <si>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</si>
  <si>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</si>
  <si>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</si>
  <si>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</si>
  <si>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</si>
  <si>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</si>
  <si>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</si>
  <si>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</si>
  <si>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</si>
  <si>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</si>
  <si>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</si>
  <si>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</si>
  <si>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</si>
  <si>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</si>
  <si>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</si>
  <si>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</si>
  <si>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</si>
  <si>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</si>
  <si>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</si>
  <si>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</si>
  <si>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</si>
  <si>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</si>
  <si>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</si>
  <si>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</si>
  <si>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</si>
  <si>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</si>
  <si>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</si>
  <si>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</si>
  <si>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</si>
  <si>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</si>
  <si>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</si>
  <si>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</si>
  <si>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</si>
  <si>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</si>
  <si>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</si>
  <si>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</si>
  <si>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</si>
  <si>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</si>
  <si>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</si>
  <si>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</si>
  <si>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</si>
  <si>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</si>
  <si>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</si>
  <si>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</si>
  <si>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</si>
  <si>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</si>
  <si>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</si>
  <si>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</si>
  <si>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</si>
  <si>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</si>
  <si>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</si>
  <si>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</si>
  <si>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</si>
  <si>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</si>
  <si>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</si>
  <si>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</si>
  <si>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</si>
  <si>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</si>
  <si>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</si>
  <si>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</si>
  <si>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</si>
  <si>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</si>
  <si>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</si>
  <si>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</si>
  <si>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</si>
  <si>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</si>
  <si>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</si>
  <si>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</si>
  <si>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</si>
  <si>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</si>
  <si>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</si>
  <si>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</si>
  <si>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</si>
  <si>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</si>
  <si>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</si>
  <si>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</si>
  <si>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</si>
  <si>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</si>
  <si>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</si>
  <si>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</si>
  <si>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</si>
  <si>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</si>
  <si>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</si>
  <si>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</si>
  <si>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</si>
  <si>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</si>
  <si>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</si>
  <si>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</si>
  <si>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</si>
  <si>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</si>
  <si>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</si>
  <si>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</si>
  <si>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</si>
  <si>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</si>
  <si>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</si>
  <si>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</si>
  <si>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</si>
  <si>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</si>
  <si>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</si>
  <si>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</si>
  <si>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</si>
  <si>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</si>
  <si>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</si>
  <si>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</si>
  <si>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</si>
  <si>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</si>
  <si>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</si>
  <si>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</si>
  <si>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</si>
  <si>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</si>
  <si>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</si>
  <si>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</si>
  <si>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</si>
  <si>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</si>
  <si>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</si>
  <si>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</si>
  <si>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</si>
  <si>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</si>
  <si>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</si>
  <si>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</si>
  <si>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</si>
  <si>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</si>
  <si>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</si>
  <si>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</si>
  <si>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</si>
  <si>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</si>
  <si>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</si>
  <si>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</si>
  <si>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</si>
  <si>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</si>
  <si>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</si>
  <si>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</si>
  <si>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</si>
  <si>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</si>
  <si>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</si>
  <si>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</si>
  <si>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</si>
  <si>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</si>
  <si>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</si>
  <si>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</si>
  <si>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</si>
  <si>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</si>
  <si>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</si>
  <si>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</si>
  <si>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</si>
  <si>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</si>
  <si>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</si>
  <si>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</si>
  <si>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</si>
  <si>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</si>
  <si>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</si>
  <si>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</si>
  <si>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</si>
  <si>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</si>
  <si>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</si>
  <si>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</si>
  <si>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</si>
  <si>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</si>
  <si>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</si>
  <si>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</si>
  <si>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</si>
  <si>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</si>
  <si>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</si>
  <si>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</si>
  <si>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</si>
  <si>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</si>
  <si>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</si>
  <si>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</si>
  <si>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</si>
  <si>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</si>
  <si>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</si>
  <si>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</si>
  <si>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</si>
  <si>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</si>
  <si>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</si>
  <si>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</si>
  <si>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</si>
  <si>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</si>
  <si>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</si>
  <si>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</si>
  <si>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</si>
  <si>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</si>
  <si>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</si>
  <si>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</si>
  <si>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</si>
  <si>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</si>
  <si>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</si>
  <si>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</si>
  <si>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</si>
  <si>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</si>
  <si>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</si>
  <si>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</si>
  <si>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</si>
  <si>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</si>
  <si>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</si>
  <si>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</si>
  <si>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</si>
  <si>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</si>
  <si>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</si>
  <si>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</si>
  <si>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</si>
  <si>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</si>
  <si>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</si>
  <si>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</si>
  <si>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</si>
  <si>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</si>
  <si>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</si>
  <si>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</si>
  <si>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</si>
  <si>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</si>
  <si>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</si>
  <si>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</si>
  <si>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</si>
  <si>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</si>
  <si>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</si>
  <si>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</si>
  <si>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</si>
  <si>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</si>
  <si>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</si>
  <si>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</si>
  <si>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</si>
  <si>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</si>
  <si>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</si>
  <si>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</si>
  <si>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</si>
  <si>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</si>
  <si>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</si>
  <si>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</si>
  <si>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</si>
  <si>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</si>
  <si>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</si>
  <si>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</si>
  <si>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</si>
  <si>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</si>
  <si>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</si>
  <si>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</si>
  <si>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</si>
  <si>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</si>
  <si>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</si>
  <si>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</si>
  <si>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</si>
  <si>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</si>
  <si>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</si>
  <si>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</si>
  <si>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</si>
  <si>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</si>
  <si>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</si>
  <si>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</si>
  <si>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</si>
  <si>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</si>
  <si>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</si>
  <si>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</si>
  <si>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</si>
  <si>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</si>
  <si>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</si>
  <si>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</si>
  <si>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</si>
  <si>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</si>
  <si>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</si>
  <si>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</si>
  <si>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</si>
  <si>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</si>
  <si>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</si>
  <si>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</si>
  <si>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</si>
  <si>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</si>
  <si>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</si>
  <si>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</si>
  <si>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</si>
  <si>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</si>
  <si>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</si>
  <si>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</si>
  <si>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</si>
  <si>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</si>
  <si>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</si>
  <si>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</si>
  <si>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</si>
  <si>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</si>
  <si>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</si>
  <si>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</si>
  <si>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</si>
  <si>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</si>
  <si>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</si>
  <si>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</si>
  <si>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</si>
  <si>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</si>
  <si>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</si>
  <si>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</si>
  <si>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</si>
  <si>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</si>
  <si>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</si>
  <si>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</si>
  <si>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</si>
  <si>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</si>
  <si>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</si>
  <si>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</si>
  <si>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</si>
  <si>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</si>
  <si>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</si>
  <si>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</si>
  <si>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</si>
  <si>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</si>
  <si>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</si>
  <si>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</si>
  <si>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</si>
  <si>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</si>
  <si>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</si>
  <si>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</si>
  <si>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</si>
  <si>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</si>
  <si>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</si>
  <si>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</si>
  <si>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</si>
  <si>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</si>
  <si>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</si>
  <si>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</si>
  <si>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</si>
  <si>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</si>
  <si>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</si>
  <si>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</si>
  <si>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</si>
  <si>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</si>
  <si>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</si>
  <si>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</si>
  <si>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</si>
  <si>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</si>
  <si>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</si>
  <si>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</si>
  <si>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</si>
  <si>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</si>
  <si>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</si>
  <si>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</si>
  <si>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</si>
  <si>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</si>
  <si>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</si>
  <si>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</si>
  <si>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</si>
  <si>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</si>
  <si>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</si>
  <si>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</si>
  <si>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</si>
  <si>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</si>
  <si>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</si>
  <si>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</si>
  <si>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</si>
  <si>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</si>
  <si>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</si>
  <si>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</si>
  <si>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</si>
  <si>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</si>
  <si>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</si>
  <si>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</si>
  <si>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</si>
  <si>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</si>
  <si>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</si>
  <si>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</si>
  <si>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</si>
  <si>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</si>
  <si>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</si>
  <si>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</si>
  <si>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</si>
  <si>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</si>
  <si>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</si>
  <si>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</si>
  <si>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</si>
  <si>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</si>
  <si>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</si>
  <si>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</si>
  <si>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</si>
  <si>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</si>
  <si>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</si>
  <si>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</si>
  <si>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</si>
  <si>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</si>
  <si>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</si>
  <si>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</si>
  <si>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</si>
  <si>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</si>
  <si>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</si>
  <si>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</si>
  <si>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</si>
  <si>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</si>
  <si>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</si>
  <si>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</si>
  <si>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</si>
  <si>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</si>
  <si>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</si>
  <si>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</si>
  <si>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</si>
  <si>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</si>
  <si>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</si>
  <si>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</si>
  <si>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</si>
  <si>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</si>
  <si>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</si>
  <si>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</si>
  <si>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</si>
  <si>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</si>
  <si>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</si>
  <si>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</si>
  <si>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</si>
  <si>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</si>
  <si>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</si>
  <si>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</si>
  <si>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</si>
  <si>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</si>
  <si>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</si>
  <si>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</si>
  <si>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</si>
  <si>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</si>
  <si>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</si>
  <si>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</si>
  <si>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</si>
  <si>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</si>
  <si>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</si>
  <si>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</si>
  <si>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</si>
  <si>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</si>
  <si>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</si>
  <si>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</si>
  <si>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</si>
  <si>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</si>
  <si>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</si>
  <si>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</si>
  <si>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</si>
  <si>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</si>
  <si>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</si>
  <si>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</si>
  <si>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</si>
  <si>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</si>
  <si>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</si>
  <si>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</si>
  <si>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</si>
  <si>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</si>
  <si>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</si>
  <si>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</si>
  <si>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</si>
  <si>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</si>
  <si>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</si>
  <si>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</si>
  <si>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</si>
  <si>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</si>
  <si>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</si>
  <si>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</si>
  <si>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</si>
  <si>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</si>
  <si>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</si>
  <si>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</si>
  <si>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</si>
  <si>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</si>
  <si>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</si>
  <si>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</si>
  <si>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</si>
  <si>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</si>
  <si>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</si>
  <si>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</si>
  <si>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</si>
  <si>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</si>
  <si>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</si>
  <si>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</si>
  <si>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</si>
  <si>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</si>
  <si>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</si>
  <si>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</si>
  <si>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</si>
  <si>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</si>
  <si>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</si>
  <si>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</si>
  <si>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</si>
  <si>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</si>
  <si>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</si>
  <si>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</si>
  <si>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</si>
  <si>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</si>
  <si>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</si>
  <si>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</si>
  <si>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</si>
  <si>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</si>
  <si>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</si>
  <si>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</si>
  <si>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</si>
  <si>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</si>
  <si>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</si>
  <si>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</si>
  <si>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</si>
  <si>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</si>
  <si>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</si>
  <si>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</si>
  <si>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</si>
  <si>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</si>
  <si>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</si>
  <si>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</si>
  <si>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</si>
  <si>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</si>
  <si>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</si>
  <si>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</si>
  <si>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</si>
  <si>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</si>
  <si>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</si>
  <si>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</si>
  <si>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</si>
  <si>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</si>
  <si>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</si>
  <si>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</si>
  <si>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</si>
  <si>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</si>
  <si>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</si>
  <si>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</si>
  <si>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</si>
  <si>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</si>
  <si>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</si>
  <si>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</si>
  <si>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</si>
  <si>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</si>
  <si>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</si>
  <si>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</si>
  <si>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</si>
  <si>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</si>
  <si>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</si>
  <si>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</si>
  <si>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</si>
  <si>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</si>
  <si>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</si>
  <si>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</si>
  <si>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</si>
  <si>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</si>
  <si>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</si>
  <si>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</si>
  <si>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</si>
  <si>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</si>
  <si>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</si>
  <si>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</si>
  <si>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</si>
  <si>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</si>
  <si>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</si>
  <si>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</si>
  <si>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</si>
  <si>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</si>
  <si>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</si>
  <si>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</si>
  <si>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</si>
  <si>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</si>
  <si>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</si>
  <si>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</si>
  <si>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</si>
  <si>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</si>
  <si>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</si>
  <si>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</si>
  <si>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</si>
  <si>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</si>
  <si>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</si>
  <si>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</si>
  <si>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</si>
  <si>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</si>
  <si>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</si>
  <si>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</si>
  <si>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</si>
  <si>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</si>
  <si>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</si>
  <si>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</si>
  <si>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</si>
  <si>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</si>
  <si>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</si>
  <si>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</si>
  <si>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</si>
  <si>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</si>
  <si>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</si>
  <si>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</si>
  <si>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</si>
  <si>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</si>
  <si>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</si>
  <si>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</si>
  <si>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</si>
  <si>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</si>
  <si>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</si>
  <si>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</si>
  <si>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</si>
  <si>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</si>
  <si>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</si>
  <si>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</si>
  <si>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</si>
  <si>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</si>
  <si>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</si>
  <si>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</si>
  <si>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</si>
  <si>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</si>
  <si>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</si>
  <si>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</si>
  <si>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</si>
  <si>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</si>
  <si>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</si>
  <si>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</si>
  <si>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</si>
  <si>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</si>
  <si>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</si>
  <si>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</si>
  <si>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</si>
  <si>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</si>
  <si>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</si>
  <si>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</si>
  <si>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</si>
  <si>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</si>
  <si>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</si>
  <si>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</si>
  <si>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</si>
  <si>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</si>
  <si>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</si>
  <si>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</si>
  <si>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</si>
  <si>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</si>
  <si>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</si>
  <si>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</si>
  <si>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</si>
  <si>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</si>
  <si>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</si>
  <si>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</si>
  <si>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</si>
  <si>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</si>
  <si>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</si>
  <si>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</si>
  <si>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</si>
  <si>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</si>
  <si>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</si>
  <si>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</si>
  <si>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</si>
  <si>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</si>
  <si>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</si>
  <si>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</si>
  <si>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</si>
  <si>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</si>
  <si>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</si>
  <si>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</si>
  <si>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</si>
  <si>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</si>
  <si>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</si>
  <si>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</si>
  <si>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</si>
  <si>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</si>
  <si>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</si>
  <si>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</si>
  <si>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</si>
  <si>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</si>
  <si>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</si>
  <si>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</si>
  <si>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</si>
  <si>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</si>
  <si>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</si>
  <si>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</si>
  <si>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</si>
  <si>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</si>
  <si>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</si>
  <si>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</si>
  <si>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</si>
  <si>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</si>
  <si>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</si>
  <si>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</si>
  <si>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</si>
  <si>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</si>
  <si>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</si>
  <si>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</si>
  <si>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</si>
  <si>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</si>
  <si>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</si>
  <si>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</si>
  <si>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</si>
  <si>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</si>
  <si>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</si>
  <si>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</si>
  <si>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</si>
  <si>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</si>
  <si>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</si>
  <si>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</si>
  <si>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</si>
  <si>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</si>
  <si>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</si>
  <si>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</si>
  <si>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</si>
  <si>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</si>
  <si>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</si>
  <si>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</si>
  <si>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</si>
  <si>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</si>
  <si>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</si>
  <si>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</si>
  <si>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</si>
  <si>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</si>
  <si>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</si>
  <si>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</si>
  <si>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</si>
  <si>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</si>
  <si>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</si>
  <si>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</si>
  <si>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</si>
  <si>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</si>
  <si>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</si>
  <si>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</si>
  <si>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</si>
  <si>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</si>
  <si>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</si>
  <si>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</si>
  <si>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</si>
  <si>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</si>
  <si>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</si>
  <si>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</si>
  <si>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</si>
  <si>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</si>
  <si>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</si>
  <si>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</si>
  <si>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</si>
  <si>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</si>
  <si>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</si>
  <si>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</si>
  <si>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</si>
  <si>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</si>
  <si>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</si>
  <si>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</si>
  <si>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</si>
  <si>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</si>
  <si>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</si>
  <si>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</si>
  <si>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</si>
  <si>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</si>
  <si>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</si>
  <si>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</si>
  <si>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</si>
  <si>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</si>
  <si>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</si>
  <si>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</si>
  <si>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</si>
  <si>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</si>
  <si>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</si>
  <si>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</si>
  <si>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</si>
  <si>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</si>
  <si>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</si>
  <si>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</si>
  <si>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</si>
  <si>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</si>
  <si>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</si>
  <si>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</si>
  <si>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</si>
  <si>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</si>
  <si>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</si>
  <si>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</si>
  <si>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</si>
  <si>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</si>
  <si>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</si>
  <si>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</si>
  <si>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</si>
  <si>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</si>
  <si>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</si>
  <si>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</si>
  <si>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</si>
  <si>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</si>
  <si>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</si>
  <si>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</si>
  <si>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</si>
  <si>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</si>
  <si>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</si>
  <si>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</si>
  <si>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</si>
  <si>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</si>
  <si>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</si>
  <si>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</si>
  <si>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</si>
  <si>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</si>
  <si>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</si>
  <si>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</si>
  <si>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</si>
  <si>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</si>
  <si>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</si>
  <si>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</si>
  <si>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</si>
  <si>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</si>
  <si>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</si>
  <si>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</si>
  <si>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</si>
  <si>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</si>
  <si>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</si>
  <si>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</si>
  <si>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</si>
  <si>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</si>
  <si>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</si>
  <si>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</si>
  <si>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</si>
  <si>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</si>
  <si>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</si>
  <si>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</si>
  <si>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</si>
  <si>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</si>
  <si>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</si>
  <si>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</si>
  <si>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</si>
  <si>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</si>
  <si>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</si>
  <si>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</si>
  <si>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</si>
  <si>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</si>
  <si>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</si>
  <si>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</si>
  <si>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</si>
  <si>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</si>
  <si>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</si>
  <si>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</si>
  <si>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</si>
  <si>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</si>
  <si>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</si>
  <si>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</si>
  <si>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</si>
  <si>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</si>
  <si>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</si>
  <si>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</si>
  <si>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</si>
  <si>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</si>
  <si>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</si>
  <si>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</si>
  <si>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</si>
  <si>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</si>
  <si>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</si>
  <si>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</si>
  <si>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</si>
  <si>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</si>
  <si>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</si>
  <si>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</si>
  <si>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</si>
  <si>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</si>
  <si>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</si>
  <si>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</si>
  <si>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</si>
  <si>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</si>
  <si>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</si>
  <si>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</si>
  <si>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</si>
  <si>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</si>
  <si>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</si>
  <si>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</si>
  <si>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</si>
  <si>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</si>
  <si>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</si>
  <si>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</si>
  <si>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</si>
  <si>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</si>
  <si>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</si>
  <si>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</si>
  <si>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</si>
  <si>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</si>
  <si>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</si>
  <si>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</si>
  <si>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</si>
  <si>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</si>
  <si>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</si>
  <si>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</si>
  <si>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</si>
  <si>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</si>
  <si>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</si>
  <si>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</si>
  <si>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</si>
  <si>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</si>
  <si>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</si>
  <si>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</si>
  <si>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</si>
  <si>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</si>
  <si>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</si>
  <si>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</si>
  <si>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</si>
  <si>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</si>
  <si>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</si>
  <si>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</si>
  <si>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</si>
  <si>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</si>
  <si>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</si>
  <si>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</si>
  <si>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</si>
  <si>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</si>
  <si>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</si>
  <si>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</si>
  <si>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</si>
  <si>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</si>
  <si>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</si>
  <si>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</si>
  <si>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</si>
  <si>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</si>
  <si>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</si>
  <si>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</si>
  <si>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</si>
  <si>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</si>
  <si>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</si>
  <si>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</si>
  <si>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</si>
  <si>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</si>
  <si>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</si>
  <si>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</si>
  <si>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</si>
  <si>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</si>
  <si>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</si>
  <si>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</si>
  <si>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</si>
  <si>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</si>
  <si>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</si>
  <si>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</si>
  <si>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</si>
  <si>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</si>
  <si>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</si>
  <si>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</si>
  <si>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</si>
  <si>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</si>
  <si>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</si>
  <si>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</si>
  <si>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</si>
  <si>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</si>
  <si>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</si>
  <si>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</si>
  <si>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</si>
  <si>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</si>
  <si>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</si>
  <si>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</si>
  <si>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</si>
  <si>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</si>
  <si>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</si>
  <si>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</si>
  <si>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</si>
  <si>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</si>
  <si>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</si>
  <si>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</si>
  <si>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</si>
  <si>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</si>
  <si>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</si>
  <si>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</si>
  <si>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</si>
  <si>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</si>
  <si>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</si>
  <si>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</si>
  <si>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</si>
  <si>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</si>
  <si>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</si>
  <si>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</si>
  <si>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</si>
  <si>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</si>
  <si>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</si>
  <si>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</si>
  <si>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</si>
  <si>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</si>
  <si>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</si>
  <si>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</si>
  <si>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</si>
  <si>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</si>
  <si>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</si>
  <si>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</si>
  <si>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</si>
  <si>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</si>
  <si>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</si>
  <si>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</si>
  <si>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</si>
  <si>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</si>
  <si>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</si>
  <si>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</si>
  <si>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</si>
  <si>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</si>
  <si>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</si>
  <si>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</si>
  <si>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</si>
  <si>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</si>
  <si>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</si>
  <si>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</si>
  <si>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</si>
  <si>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</si>
  <si>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</si>
  <si>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</si>
  <si>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</si>
  <si>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</si>
  <si>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</si>
  <si>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</si>
  <si>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</si>
  <si>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</si>
  <si>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</si>
  <si>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</si>
  <si>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</si>
  <si>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</si>
  <si>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</si>
  <si>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</si>
  <si>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</si>
  <si>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</si>
  <si>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</si>
  <si>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</si>
  <si>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</si>
  <si>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</si>
  <si>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</si>
  <si>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</si>
  <si>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</si>
  <si>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</si>
  <si>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</si>
  <si>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</si>
  <si>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</si>
  <si>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</si>
  <si>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</si>
  <si>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</si>
  <si>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</si>
  <si>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</si>
  <si>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</si>
  <si>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</si>
  <si>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</si>
  <si>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</si>
  <si>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</si>
  <si>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</si>
  <si>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</si>
  <si>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</si>
  <si>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</si>
  <si>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</si>
  <si>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</si>
  <si>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</si>
  <si>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</si>
  <si>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</si>
  <si>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</si>
  <si>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</si>
  <si>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</si>
  <si>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</si>
  <si>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</si>
  <si>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</si>
  <si>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</si>
  <si>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</si>
  <si>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</si>
  <si>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</si>
  <si>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</si>
  <si>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</si>
  <si>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</si>
  <si>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</si>
  <si>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</si>
  <si>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</si>
  <si>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</si>
  <si>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</si>
  <si>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</si>
  <si>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</si>
  <si>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</si>
  <si>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</si>
  <si>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</si>
  <si>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</si>
  <si>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</si>
  <si>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</si>
  <si>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</si>
  <si>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</si>
  <si>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</si>
  <si>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</si>
  <si>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</si>
  <si>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</si>
  <si>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</si>
  <si>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</si>
  <si>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</si>
  <si>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</si>
  <si>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</si>
  <si>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</si>
  <si>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</si>
  <si>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</si>
  <si>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</si>
  <si>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</si>
  <si>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</si>
  <si>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</si>
  <si>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</si>
  <si>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</si>
  <si>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</si>
  <si>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</si>
  <si>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</si>
  <si>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</si>
  <si>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</si>
  <si>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</si>
  <si>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</si>
  <si>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</si>
  <si>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</si>
  <si>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</si>
  <si>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</si>
  <si>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</si>
  <si>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</si>
  <si>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</si>
  <si>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</si>
  <si>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</si>
  <si>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</si>
  <si>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</si>
  <si>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</si>
  <si>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</si>
  <si>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</si>
  <si>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</si>
  <si>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</si>
  <si>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</si>
  <si>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</si>
  <si>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</si>
  <si>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</si>
  <si>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</si>
  <si>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</si>
  <si>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</si>
  <si>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</si>
  <si>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</si>
  <si>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</si>
  <si>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</si>
  <si>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</si>
  <si>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</si>
  <si>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</si>
  <si>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</si>
  <si>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</si>
  <si>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</si>
  <si>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</si>
  <si>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</si>
  <si>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</si>
  <si>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</si>
  <si>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</si>
  <si>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</si>
  <si>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</si>
  <si>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</si>
  <si>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</si>
  <si>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</si>
  <si>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</si>
  <si>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</si>
  <si>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</si>
  <si>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</si>
  <si>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</si>
  <si>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</si>
  <si>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</si>
  <si>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</si>
  <si>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</si>
  <si>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</si>
  <si>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</si>
  <si>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</si>
  <si>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</si>
  <si>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</si>
  <si>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</si>
  <si>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</si>
  <si>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</si>
  <si>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</si>
  <si>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</si>
  <si>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</si>
  <si>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</si>
  <si>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</si>
  <si>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</si>
  <si>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</si>
  <si>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</si>
  <si>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</si>
  <si>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</si>
  <si>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</si>
  <si>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</si>
  <si>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</si>
  <si>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</si>
  <si>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</si>
  <si>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</si>
  <si>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</si>
  <si>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</si>
  <si>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</si>
  <si>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</si>
  <si>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</si>
  <si>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</si>
  <si>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</si>
  <si>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</si>
  <si>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</si>
  <si>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</si>
  <si>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</si>
  <si>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</si>
  <si>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</si>
  <si>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</si>
  <si>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</si>
  <si>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</si>
  <si>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</si>
  <si>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</si>
  <si>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</si>
  <si>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</si>
  <si>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</si>
  <si>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</si>
  <si>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</si>
  <si>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</si>
  <si>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</si>
  <si>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</si>
  <si>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</si>
  <si>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</si>
  <si>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</si>
  <si>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</si>
  <si>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</si>
  <si>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</si>
  <si>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</si>
  <si>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</si>
  <si>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</si>
  <si>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</si>
  <si>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</si>
  <si>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</si>
  <si>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</si>
  <si>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</si>
  <si>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</si>
  <si>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</si>
  <si>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</si>
  <si>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</si>
  <si>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</si>
  <si>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</si>
  <si>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</si>
  <si>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</si>
  <si>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</si>
  <si>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</si>
  <si>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</si>
  <si>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</si>
  <si>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</si>
  <si>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</si>
  <si>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</si>
  <si>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</si>
  <si>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</si>
  <si>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</si>
  <si>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</si>
  <si>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</si>
  <si>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</si>
  <si>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</si>
  <si>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</si>
  <si>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</si>
  <si>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</si>
  <si>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</si>
  <si>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</si>
  <si>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</si>
  <si>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</si>
  <si>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</si>
  <si>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</si>
  <si>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</si>
  <si>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</si>
  <si>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</si>
  <si>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</si>
  <si>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</si>
  <si>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</si>
  <si>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</si>
  <si>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</si>
  <si>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</si>
  <si>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</si>
  <si>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</si>
  <si>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</si>
  <si>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</si>
  <si>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</si>
  <si>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</si>
  <si>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</si>
  <si>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</si>
  <si>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</si>
  <si>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</si>
  <si>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</si>
  <si>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</si>
  <si>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</si>
  <si>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</si>
  <si>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</si>
  <si>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</si>
  <si>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</si>
  <si>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</si>
  <si>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</si>
  <si>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</si>
  <si>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</si>
  <si>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</si>
  <si>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</si>
  <si>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</si>
  <si>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</si>
  <si>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</si>
  <si>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</si>
  <si>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</si>
  <si>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</si>
  <si>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</si>
  <si>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</si>
  <si>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</si>
  <si>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</si>
  <si>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</si>
  <si>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</si>
  <si>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</si>
  <si>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</si>
  <si>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</si>
  <si>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</si>
  <si>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</si>
  <si>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</si>
  <si>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</si>
  <si>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</si>
  <si>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</si>
  <si>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</si>
  <si>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</si>
  <si>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</si>
  <si>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</si>
  <si>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</si>
  <si>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</si>
  <si>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</si>
  <si>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</si>
  <si>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</si>
  <si>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</si>
  <si>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</si>
  <si>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</si>
  <si>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</si>
  <si>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</si>
  <si>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</si>
  <si>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</si>
  <si>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</si>
  <si>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</si>
  <si>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</si>
  <si>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</si>
  <si>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</si>
  <si>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</si>
  <si>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</si>
  <si>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</si>
  <si>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</si>
  <si>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</si>
  <si>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</si>
  <si>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</si>
  <si>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</si>
  <si>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</si>
  <si>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</si>
  <si>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</si>
  <si>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</si>
  <si>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</si>
  <si>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</si>
  <si>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</si>
  <si>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</si>
  <si>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</si>
  <si>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</si>
  <si>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</si>
  <si>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</si>
  <si>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</si>
  <si>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</si>
  <si>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</si>
  <si>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</si>
  <si>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</si>
  <si>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</si>
  <si>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</si>
  <si>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</si>
  <si>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</si>
  <si>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</si>
  <si>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</si>
  <si>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</si>
  <si>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</si>
  <si>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</si>
  <si>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</si>
  <si>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</si>
  <si>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</si>
  <si>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</si>
  <si>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</si>
  <si>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</si>
  <si>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</si>
  <si>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</si>
  <si>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</si>
  <si>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</si>
  <si>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</si>
  <si>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</si>
  <si>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</si>
  <si>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</si>
  <si>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</si>
  <si>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</si>
  <si>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</si>
  <si>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</si>
  <si>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</si>
  <si>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</si>
  <si>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</si>
  <si>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</si>
  <si>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</si>
  <si>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</si>
  <si>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</si>
  <si>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</si>
  <si>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</si>
  <si>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</si>
  <si>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</si>
  <si>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</si>
  <si>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</si>
  <si>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</si>
  <si>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</si>
  <si>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</si>
  <si>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</si>
  <si>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</si>
  <si>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</si>
  <si>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</si>
  <si>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</si>
  <si>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</si>
  <si>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</si>
  <si>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</si>
  <si>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</si>
  <si>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</si>
  <si>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</si>
  <si>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</si>
  <si>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</si>
  <si>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</si>
  <si>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</si>
  <si>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</si>
  <si>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</si>
  <si>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</si>
  <si>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</si>
  <si>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</si>
  <si>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</si>
  <si>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</si>
  <si>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</si>
  <si>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</si>
  <si>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</si>
  <si>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</si>
  <si>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</si>
  <si>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</si>
  <si>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</si>
  <si>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</si>
  <si>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</si>
  <si>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</si>
  <si>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</si>
  <si>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</si>
  <si>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</si>
  <si>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</si>
  <si>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</si>
  <si>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</si>
  <si>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</si>
  <si>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</si>
  <si>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</si>
  <si>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</si>
  <si>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</si>
  <si>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</si>
  <si>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</si>
  <si>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</si>
  <si>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</si>
  <si>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</si>
  <si>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</si>
  <si>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</si>
  <si>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</si>
  <si>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</si>
  <si>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</si>
  <si>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</si>
  <si>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</si>
  <si>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</si>
  <si>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</si>
  <si>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</si>
  <si>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</si>
  <si>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</si>
  <si>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</si>
  <si>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</si>
  <si>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</si>
  <si>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</si>
  <si>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</si>
  <si>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</si>
  <si>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</si>
  <si>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</si>
  <si>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</si>
  <si>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</si>
  <si>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</si>
  <si>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</si>
  <si>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</si>
  <si>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</si>
  <si>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</si>
  <si>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</si>
  <si>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</si>
  <si>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</si>
  <si>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</si>
  <si>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</si>
  <si>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</si>
  <si>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</si>
  <si>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</si>
  <si>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</si>
  <si>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</si>
  <si>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</si>
  <si>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</si>
  <si>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</si>
  <si>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</si>
  <si>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</si>
  <si>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</si>
  <si>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</si>
  <si>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</si>
  <si>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</si>
  <si>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</si>
  <si>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</si>
  <si>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</si>
  <si>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</si>
  <si>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</si>
  <si>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</si>
  <si>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</si>
  <si>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</si>
  <si>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</si>
  <si>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</si>
  <si>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</si>
  <si>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</si>
  <si>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</si>
  <si>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</si>
  <si>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</si>
  <si>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</si>
  <si>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</si>
  <si>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</si>
  <si>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</si>
  <si>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</si>
  <si>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</si>
  <si>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</si>
  <si>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</si>
  <si>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</si>
  <si>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</si>
  <si>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</si>
  <si>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</si>
  <si>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</si>
  <si>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</si>
  <si>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</si>
  <si>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</si>
  <si>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</si>
  <si>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</si>
  <si>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</si>
  <si>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</si>
  <si>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</si>
  <si>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</si>
  <si>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</si>
  <si>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</si>
  <si>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</si>
  <si>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</si>
  <si>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</si>
  <si>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</si>
  <si>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</si>
  <si>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</si>
  <si>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</si>
  <si>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</si>
  <si>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</si>
  <si>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</si>
  <si>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</si>
  <si>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</si>
  <si>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</si>
  <si>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</si>
  <si>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</si>
  <si>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</si>
  <si>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</si>
  <si>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</si>
  <si>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</si>
  <si>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</si>
  <si>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</si>
  <si>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</si>
  <si>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</si>
  <si>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</si>
  <si>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</si>
  <si>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</si>
  <si>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</si>
  <si>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</si>
  <si>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</si>
  <si>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</si>
  <si>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</si>
  <si>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</si>
  <si>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</si>
  <si>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</si>
  <si>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</si>
  <si>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</si>
  <si>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</si>
  <si>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</si>
  <si>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</si>
  <si>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</si>
  <si>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</si>
  <si>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</si>
  <si>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</si>
  <si>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</si>
  <si>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</si>
  <si>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</si>
  <si>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</si>
  <si>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</si>
  <si>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</si>
  <si>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</si>
  <si>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</si>
  <si>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</si>
  <si>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</si>
  <si>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</si>
  <si>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</si>
  <si>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</si>
  <si>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</si>
  <si>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</si>
  <si>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</si>
  <si>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</si>
  <si>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</si>
  <si>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</si>
  <si>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</si>
  <si>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</si>
  <si>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</si>
  <si>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</si>
  <si>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</si>
  <si>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</si>
  <si>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</si>
  <si>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</si>
  <si>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</si>
  <si>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</si>
  <si>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</si>
  <si>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</si>
  <si>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</si>
  <si>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</si>
  <si>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</si>
  <si>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</si>
  <si>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</si>
  <si>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</si>
  <si>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</si>
  <si>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</si>
  <si>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</si>
  <si>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</si>
  <si>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</si>
  <si>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</si>
  <si>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</si>
  <si>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</si>
  <si>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</si>
  <si>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</si>
  <si>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</si>
  <si>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</si>
  <si>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</si>
  <si>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</si>
  <si>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</si>
  <si>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</si>
  <si>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</si>
  <si>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</si>
  <si>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</si>
  <si>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</si>
  <si>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</si>
  <si>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</si>
  <si>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</si>
  <si>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</si>
  <si>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</si>
  <si>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</si>
  <si>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</si>
  <si>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</si>
  <si>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</si>
  <si>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</si>
  <si>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</si>
  <si>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</si>
  <si>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</si>
  <si>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</si>
  <si>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</si>
  <si>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</si>
  <si>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</si>
  <si>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</si>
  <si>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</si>
  <si>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</si>
  <si>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</si>
  <si>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</si>
  <si>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</si>
  <si>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</si>
  <si>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</si>
  <si>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</si>
  <si>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</si>
  <si>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</si>
  <si>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</si>
  <si>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</si>
  <si>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</si>
  <si>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</si>
  <si>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</si>
  <si>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</si>
  <si>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</si>
  <si>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</si>
  <si>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</si>
  <si>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</si>
  <si>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</si>
  <si>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</si>
  <si>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</si>
  <si>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</si>
  <si>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</si>
  <si>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</si>
  <si>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</si>
  <si>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</si>
  <si>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</si>
  <si>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</si>
  <si>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</si>
  <si>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</si>
  <si>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</si>
  <si>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</si>
  <si>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</si>
  <si>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</si>
  <si>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</si>
  <si>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</si>
  <si>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</si>
  <si>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</si>
  <si>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</si>
  <si>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</si>
  <si>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</si>
  <si>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</si>
  <si>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</si>
  <si>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</si>
  <si>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</si>
  <si>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</si>
  <si>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</si>
  <si>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</si>
  <si>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</si>
  <si>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</si>
  <si>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</si>
  <si>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</si>
  <si>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</si>
  <si>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</si>
  <si>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</si>
  <si>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</si>
  <si>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</si>
  <si>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</si>
  <si>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</si>
  <si>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</si>
  <si>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</si>
  <si>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</si>
  <si>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</si>
  <si>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</si>
  <si>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</si>
  <si>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</si>
  <si>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</si>
  <si>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</si>
  <si>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</si>
  <si>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</si>
  <si>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</si>
  <si>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</si>
  <si>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</si>
  <si>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</si>
  <si>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</si>
  <si>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</si>
  <si>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</si>
  <si>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</si>
  <si>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</si>
  <si>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</si>
  <si>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</si>
  <si>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</si>
  <si>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</si>
  <si>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</si>
  <si>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</si>
  <si>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</si>
  <si>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</si>
  <si>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</si>
  <si>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</si>
  <si>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</si>
  <si>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</si>
  <si>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</si>
  <si>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</si>
  <si>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</si>
  <si>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</si>
  <si>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</si>
  <si>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</si>
  <si>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</si>
  <si>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</si>
  <si>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</si>
  <si>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</si>
  <si>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</si>
  <si>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</si>
  <si>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</si>
  <si>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</si>
  <si>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</si>
  <si>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</si>
  <si>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</si>
  <si>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</si>
  <si>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</si>
  <si>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</si>
  <si>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</si>
  <si>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</si>
  <si>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</si>
  <si>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</si>
  <si>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</si>
  <si>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</si>
  <si>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</si>
  <si>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</si>
  <si>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</si>
  <si>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</si>
  <si>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</si>
  <si>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</si>
  <si>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</si>
  <si>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</si>
  <si>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</si>
  <si>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</si>
  <si>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</si>
  <si>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</si>
  <si>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</si>
  <si>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</si>
  <si>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</si>
  <si>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</si>
  <si>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</si>
  <si>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</si>
  <si>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</si>
  <si>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</si>
  <si>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</si>
  <si>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</si>
  <si>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</si>
  <si>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</si>
  <si>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</si>
  <si>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</si>
  <si>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</si>
  <si>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</si>
  <si>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</si>
  <si>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</si>
  <si>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</si>
  <si>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</si>
  <si>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</si>
  <si>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</si>
  <si>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</si>
  <si>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</si>
  <si>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</si>
  <si>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</si>
  <si>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</si>
  <si>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</si>
  <si>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</si>
  <si>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</si>
  <si>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</si>
  <si>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</si>
  <si>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</si>
  <si>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</si>
  <si>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</si>
  <si>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</si>
  <si>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</si>
  <si>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</si>
  <si>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</si>
  <si>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</si>
  <si>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</si>
  <si>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</si>
  <si>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</si>
  <si>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</si>
  <si>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</si>
  <si>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</si>
  <si>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</si>
  <si>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</si>
  <si>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</si>
  <si>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</si>
  <si>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</si>
  <si>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</si>
  <si>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</si>
  <si>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</si>
  <si>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</si>
  <si>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</si>
  <si>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</si>
  <si>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</si>
  <si>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</si>
  <si>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</si>
  <si>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</si>
  <si>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</si>
  <si>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</si>
  <si>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</si>
  <si>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</si>
  <si>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</si>
  <si>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</si>
  <si>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</si>
  <si>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</si>
  <si>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</si>
  <si>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</si>
  <si>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</si>
  <si>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</si>
  <si>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</si>
  <si>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</si>
  <si>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</si>
  <si>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</si>
  <si>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</si>
  <si>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</si>
  <si>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</si>
  <si>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</si>
  <si>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</si>
  <si>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</si>
  <si>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</si>
  <si>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</si>
  <si>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</si>
  <si>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</si>
  <si>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</si>
  <si>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</si>
  <si>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</si>
  <si>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</si>
  <si>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</si>
  <si>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</si>
  <si>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</si>
  <si>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</si>
  <si>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</si>
  <si>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</si>
  <si>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</si>
  <si>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</si>
  <si>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</si>
  <si>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</si>
  <si>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</si>
  <si>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</si>
  <si>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</si>
  <si>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</si>
  <si>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</si>
  <si>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</si>
  <si>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</si>
  <si>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</si>
  <si>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</si>
  <si>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</si>
  <si>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</si>
  <si>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</si>
  <si>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</si>
  <si>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</si>
  <si>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</si>
  <si>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</si>
  <si>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</si>
  <si>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</si>
  <si>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</si>
  <si>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</si>
  <si>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</si>
  <si>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</si>
  <si>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</si>
  <si>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</si>
  <si>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</si>
  <si>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</si>
  <si>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</si>
  <si>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</si>
  <si>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</si>
  <si>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</si>
  <si>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</si>
  <si>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</si>
  <si>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</si>
  <si>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</si>
  <si>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</si>
  <si>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</si>
  <si>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</si>
  <si>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</si>
  <si>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</si>
  <si>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</si>
  <si>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</si>
  <si>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</si>
  <si>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</si>
  <si>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</si>
  <si>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</si>
  <si>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</si>
  <si>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</si>
  <si>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</si>
  <si>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</si>
  <si>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</si>
  <si>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</si>
  <si>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</si>
  <si>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</si>
  <si>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</si>
  <si>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</si>
  <si>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</si>
  <si>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</si>
  <si>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</si>
  <si>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</si>
  <si>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</si>
  <si>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</si>
  <si>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</si>
  <si>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</si>
  <si>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</si>
  <si>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</si>
  <si>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</si>
  <si>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</si>
  <si>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</si>
  <si>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</si>
  <si>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</si>
  <si>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</si>
  <si>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</si>
  <si>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</si>
  <si>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</si>
  <si>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</si>
  <si>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</si>
  <si>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</si>
  <si>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</si>
  <si>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</si>
  <si>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</si>
  <si>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</si>
  <si>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</si>
  <si>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</si>
  <si>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</si>
  <si>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</si>
  <si>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</si>
  <si>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</si>
  <si>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</si>
  <si>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</si>
  <si>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</si>
  <si>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</si>
  <si>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</si>
  <si>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</si>
  <si>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</si>
  <si>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</si>
  <si>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</si>
  <si>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</si>
  <si>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</si>
  <si>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</si>
  <si>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</si>
  <si>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</si>
  <si>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</si>
  <si>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</si>
  <si>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</si>
  <si>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</si>
  <si>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</si>
  <si>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</si>
  <si>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</si>
  <si>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</si>
  <si>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</si>
  <si>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</si>
  <si>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</si>
  <si>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</si>
  <si>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</si>
  <si>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</si>
  <si>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</si>
  <si>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</si>
  <si>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</si>
  <si>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</si>
  <si>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</si>
  <si>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</si>
  <si>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</si>
  <si>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</si>
  <si>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</si>
  <si>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</si>
  <si>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</si>
  <si>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</si>
  <si>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</si>
  <si>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</si>
  <si>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</si>
  <si>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</si>
  <si>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</si>
  <si>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</si>
  <si>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</si>
  <si>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</si>
  <si>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</si>
  <si>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</si>
  <si>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</si>
  <si>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</si>
  <si>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</si>
  <si>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</si>
  <si>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</si>
  <si>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</si>
  <si>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</si>
  <si>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</si>
  <si>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</si>
  <si>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</si>
  <si>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</si>
  <si>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</si>
  <si>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</si>
  <si>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</si>
  <si>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</si>
  <si>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</si>
  <si>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</si>
  <si>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</si>
  <si>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</si>
  <si>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</si>
  <si>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</si>
  <si>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</si>
  <si>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</si>
  <si>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</si>
  <si>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</si>
  <si>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</si>
  <si>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</si>
  <si>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</si>
  <si>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</si>
  <si>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</si>
  <si>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</si>
  <si>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</si>
  <si>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</si>
  <si>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</si>
  <si>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</si>
  <si>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</si>
  <si>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</si>
  <si>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</si>
  <si>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</si>
  <si>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</si>
  <si>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</si>
  <si>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</si>
  <si>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</si>
  <si>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</si>
  <si>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</si>
  <si>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</si>
  <si>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</si>
  <si>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</si>
  <si>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</si>
  <si>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</si>
  <si>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</si>
  <si>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</si>
  <si>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</si>
  <si>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</si>
  <si>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</si>
  <si>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</si>
  <si>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</si>
  <si>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</si>
  <si>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</si>
  <si>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</si>
  <si>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</si>
  <si>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</si>
  <si>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</si>
  <si>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</si>
  <si>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</si>
  <si>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</si>
  <si>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</si>
  <si>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</si>
  <si>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</si>
  <si>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</si>
  <si>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</si>
  <si>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</si>
  <si>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</si>
  <si>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</si>
  <si>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</si>
  <si>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</si>
  <si>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</si>
  <si>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</si>
  <si>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</si>
  <si>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</si>
  <si>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</si>
  <si>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</si>
  <si>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</si>
  <si>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</si>
  <si>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</si>
  <si>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</si>
  <si>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</si>
  <si>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</si>
  <si>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</si>
  <si>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</si>
  <si>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</si>
  <si>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</si>
  <si>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</si>
  <si>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</si>
  <si>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</si>
  <si>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</si>
  <si>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</si>
  <si>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</si>
  <si>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</si>
  <si>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</si>
  <si>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</si>
  <si>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</si>
  <si>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</si>
  <si>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</si>
  <si>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</si>
  <si>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</si>
  <si>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</si>
  <si>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</si>
  <si>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</si>
  <si>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</si>
  <si>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</si>
  <si>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</si>
  <si>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</si>
  <si>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</si>
  <si>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</si>
  <si>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</si>
  <si>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</si>
  <si>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</si>
  <si>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</si>
  <si>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</si>
  <si>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</si>
  <si>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</si>
  <si>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</si>
  <si>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</si>
  <si>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</si>
  <si>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</si>
  <si>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</si>
  <si>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</si>
  <si>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</si>
  <si>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</si>
  <si>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</si>
  <si>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</si>
  <si>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</si>
  <si>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</si>
  <si>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</si>
  <si>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</si>
  <si>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</si>
  <si>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</si>
  <si>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</si>
  <si>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</si>
  <si>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</si>
  <si>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</si>
  <si>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</si>
  <si>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</si>
  <si>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</si>
  <si>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</si>
  <si>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</si>
  <si>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</si>
  <si>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</si>
  <si>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</si>
  <si>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</si>
  <si>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</si>
  <si>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</si>
  <si>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</si>
  <si>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</si>
  <si>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</si>
  <si>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</si>
  <si>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</si>
  <si>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</si>
  <si>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</si>
  <si>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</si>
  <si>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</si>
  <si>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</si>
  <si>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</si>
  <si>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</si>
  <si>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</si>
  <si>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</si>
  <si>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</si>
  <si>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</si>
  <si>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</si>
  <si>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</si>
  <si>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</si>
  <si>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</si>
  <si>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</si>
  <si>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</si>
  <si>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</si>
  <si>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</si>
  <si>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</si>
  <si>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</si>
  <si>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</si>
  <si>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</si>
  <si>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</si>
  <si>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</si>
  <si>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</si>
  <si>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</si>
  <si>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</si>
  <si>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</si>
  <si>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</si>
  <si>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</si>
  <si>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</si>
  <si>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</si>
  <si>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</si>
  <si>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</si>
  <si>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</si>
  <si>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</si>
  <si>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</si>
  <si>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</si>
  <si>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</si>
  <si>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</si>
  <si>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</si>
  <si>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</si>
  <si>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</si>
  <si>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</si>
  <si>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</si>
  <si>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</si>
  <si>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</si>
  <si>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</si>
  <si>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</si>
  <si>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</si>
  <si>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</si>
  <si>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</si>
  <si>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</si>
  <si>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</si>
  <si>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</si>
  <si>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</si>
  <si>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</si>
  <si>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</si>
  <si>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</si>
  <si>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</si>
  <si>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</si>
  <si>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</si>
  <si>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</si>
  <si>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</si>
  <si>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</si>
  <si>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</si>
  <si>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</si>
  <si>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</si>
  <si>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</si>
  <si>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</si>
  <si>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</si>
  <si>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</si>
  <si>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</si>
  <si>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</si>
  <si>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</si>
  <si>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</si>
  <si>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</si>
  <si>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</si>
  <si>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</si>
  <si>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</si>
  <si>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</si>
  <si>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</si>
  <si>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</si>
  <si>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</si>
  <si>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</si>
  <si>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</si>
  <si>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</si>
  <si>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</si>
  <si>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</si>
  <si>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</si>
  <si>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</si>
  <si>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</si>
  <si>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</si>
  <si>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</si>
  <si>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</si>
  <si>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</si>
  <si>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</si>
  <si>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</si>
  <si>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</si>
  <si>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</si>
  <si>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</si>
  <si>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</si>
  <si>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</si>
  <si>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</si>
  <si>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</si>
  <si>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</si>
  <si>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</si>
  <si>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</si>
  <si>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</si>
  <si>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</si>
  <si>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</si>
  <si>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</si>
  <si>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</si>
  <si>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</si>
  <si>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</si>
  <si>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</si>
  <si>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</si>
  <si>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</si>
  <si>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</si>
  <si>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</si>
  <si>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</si>
  <si>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</si>
  <si>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</si>
  <si>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</si>
  <si>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</si>
  <si>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</si>
  <si>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</si>
  <si>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</si>
  <si>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</si>
  <si>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</si>
  <si>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</si>
  <si>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</si>
  <si>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</si>
  <si>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</si>
  <si>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</si>
  <si>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</si>
  <si>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</si>
  <si>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</si>
  <si>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</si>
  <si>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</si>
  <si>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</si>
  <si>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</si>
  <si>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</si>
  <si>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</si>
  <si>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</si>
  <si>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</si>
  <si>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</si>
  <si>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</si>
  <si>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</si>
  <si>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</si>
  <si>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</si>
  <si>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</si>
  <si>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</si>
  <si>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</si>
  <si>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</si>
  <si>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</si>
  <si>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</si>
  <si>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</si>
  <si>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</si>
  <si>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</si>
  <si>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</si>
  <si>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</si>
  <si>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</si>
  <si>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</si>
  <si>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</si>
  <si>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</si>
  <si>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</si>
  <si>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</si>
  <si>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</si>
  <si>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</si>
  <si>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</si>
  <si>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</si>
  <si>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</si>
  <si>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</si>
  <si>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</si>
  <si>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</si>
  <si>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</si>
  <si>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</si>
  <si>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</si>
  <si>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</si>
  <si>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</si>
  <si>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</si>
  <si>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</si>
  <si>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</si>
  <si>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</si>
  <si>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</si>
  <si>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</si>
  <si>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</si>
  <si>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</si>
  <si>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</si>
  <si>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</si>
  <si>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</si>
  <si>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</si>
  <si>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</si>
  <si>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</si>
  <si>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</si>
  <si>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</si>
  <si>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</si>
  <si>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</si>
  <si>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</si>
  <si>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</si>
  <si>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</si>
  <si>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</si>
  <si>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</si>
  <si>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</si>
  <si>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</si>
  <si>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</si>
  <si>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</si>
  <si>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</si>
  <si>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</si>
  <si>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</si>
  <si>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</si>
  <si>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</si>
  <si>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</si>
  <si>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</si>
  <si>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</si>
  <si>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</si>
  <si>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</si>
  <si>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</si>
  <si>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</si>
  <si>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</si>
  <si>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</si>
  <si>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</si>
  <si>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</si>
  <si>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</si>
  <si>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</si>
  <si>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</si>
  <si>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</si>
  <si>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</si>
  <si>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</si>
  <si>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</si>
  <si>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</si>
  <si>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</si>
  <si>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</si>
  <si>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</si>
  <si>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</si>
  <si>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</si>
  <si>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</si>
  <si>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</si>
  <si>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</si>
  <si>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</si>
  <si>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</si>
  <si>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</si>
  <si>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</si>
  <si>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</si>
  <si>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</si>
  <si>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</si>
  <si>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</si>
  <si>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</si>
  <si>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</si>
  <si>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</si>
  <si>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</si>
  <si>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</si>
  <si>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</si>
  <si>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</si>
  <si>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</si>
  <si>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</si>
  <si>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</si>
  <si>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</si>
  <si>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</si>
  <si>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</si>
  <si>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</si>
  <si>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</si>
  <si>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</si>
  <si>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</si>
  <si>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</si>
  <si>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</si>
  <si>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</si>
  <si>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</si>
  <si>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</si>
  <si>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</si>
  <si>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</si>
  <si>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</si>
  <si>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</si>
  <si>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</si>
  <si>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</si>
  <si>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</si>
  <si>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</si>
  <si>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</si>
  <si>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</si>
  <si>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</si>
  <si>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</si>
  <si>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</si>
  <si>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</si>
  <si>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</si>
  <si>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</si>
  <si>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</si>
  <si>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</si>
  <si>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</si>
  <si>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</si>
  <si>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</si>
  <si>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</si>
  <si>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</si>
  <si>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</si>
  <si>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</si>
  <si>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</si>
  <si>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</si>
  <si>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</si>
  <si>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</si>
  <si>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</si>
  <si>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</si>
  <si>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</si>
  <si>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</si>
  <si>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</si>
  <si>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</si>
  <si>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</si>
  <si>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</si>
  <si>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</si>
  <si>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</si>
  <si>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</si>
  <si>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</si>
  <si>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</si>
  <si>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</si>
  <si>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</si>
  <si>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</si>
  <si>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</si>
  <si>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</si>
  <si>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</si>
  <si>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</si>
  <si>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</si>
  <si>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</si>
  <si>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</si>
  <si>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</si>
  <si>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</si>
  <si>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</si>
  <si>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</si>
  <si>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</si>
  <si>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</si>
  <si>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</si>
  <si>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</si>
  <si>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</si>
  <si>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</si>
  <si>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</si>
  <si>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</si>
  <si>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</si>
  <si>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</si>
  <si>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</si>
  <si>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</si>
  <si>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</si>
  <si>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</si>
  <si>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</si>
  <si>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</si>
  <si>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</si>
  <si>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</si>
  <si>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</si>
  <si>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</si>
  <si>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</si>
  <si>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</si>
  <si>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</si>
  <si>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</si>
  <si>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</si>
  <si>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</si>
  <si>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</si>
  <si>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</si>
  <si>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</si>
  <si>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</si>
  <si>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</si>
  <si>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</si>
  <si>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</si>
  <si>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</si>
  <si>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</si>
  <si>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</si>
  <si>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</si>
  <si>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</si>
  <si>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</si>
  <si>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</si>
  <si>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</si>
  <si>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</si>
  <si>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</si>
  <si>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</si>
  <si>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</si>
  <si>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</si>
  <si>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</si>
  <si>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</si>
  <si>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</si>
  <si>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</si>
  <si>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</si>
  <si>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</si>
  <si>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</si>
  <si>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</si>
  <si>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</si>
  <si>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</si>
  <si>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</si>
  <si>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</si>
  <si>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</si>
  <si>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</si>
  <si>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</si>
  <si>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</si>
  <si>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</si>
  <si>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</si>
  <si>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</si>
  <si>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</si>
  <si>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</si>
  <si>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</si>
  <si>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</si>
  <si>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</si>
  <si>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</si>
  <si>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</si>
  <si>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</si>
  <si>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</si>
  <si>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</si>
  <si>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</si>
  <si>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</si>
  <si>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</si>
  <si>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</si>
  <si>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</si>
  <si>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</si>
  <si>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</si>
  <si>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</si>
  <si>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</si>
  <si>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</si>
  <si>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</si>
  <si>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</si>
  <si>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</si>
  <si>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</si>
  <si>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</si>
  <si>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</si>
  <si>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</si>
  <si>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</si>
  <si>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</si>
  <si>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</si>
  <si>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</si>
  <si>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</si>
  <si>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</si>
  <si>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</si>
  <si>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</si>
  <si>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</si>
  <si>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</si>
  <si>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</si>
  <si>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</si>
  <si>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</si>
  <si>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</si>
  <si>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</si>
  <si>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</si>
  <si>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</si>
  <si>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</si>
  <si>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</si>
  <si>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</si>
  <si>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</si>
  <si>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</si>
  <si>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</si>
  <si>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</si>
  <si>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</si>
  <si>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</si>
  <si>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</si>
  <si>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</si>
  <si>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</si>
  <si>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</si>
  <si>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</si>
  <si>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</si>
  <si>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</si>
  <si>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</si>
  <si>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</si>
  <si>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</si>
  <si>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</si>
  <si>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</si>
  <si>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</si>
  <si>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</si>
  <si>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</si>
  <si>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</si>
  <si>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</si>
  <si>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</si>
  <si>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</si>
  <si>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</si>
  <si>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</si>
  <si>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</si>
  <si>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</si>
  <si>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</si>
  <si>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</si>
  <si>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</si>
  <si>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</si>
  <si>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</si>
  <si>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</si>
  <si>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</si>
  <si>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</si>
  <si>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</si>
  <si>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</si>
  <si>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</si>
  <si>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</si>
  <si>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</si>
  <si>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</si>
  <si>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</si>
  <si>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</si>
  <si>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</si>
  <si>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</si>
  <si>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</si>
  <si>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</si>
  <si>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</si>
  <si>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</si>
  <si>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</si>
  <si>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</si>
  <si>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</si>
  <si>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</si>
  <si>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</si>
  <si>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</si>
  <si>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</si>
  <si>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</si>
  <si>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</si>
  <si>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</si>
  <si>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</si>
  <si>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</si>
  <si>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</si>
  <si>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</si>
  <si>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</si>
  <si>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</si>
  <si>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</si>
  <si>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</si>
  <si>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</si>
  <si>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</si>
  <si>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</si>
  <si>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</si>
  <si>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</si>
  <si>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</si>
  <si>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</si>
  <si>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</si>
  <si>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</si>
  <si>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</si>
  <si>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</si>
  <si>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</si>
  <si>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</si>
  <si>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</si>
  <si>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</si>
  <si>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</si>
  <si>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</si>
  <si>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</si>
  <si>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</si>
  <si>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</si>
  <si>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</si>
  <si>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</si>
  <si>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</si>
  <si>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</si>
  <si>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</si>
  <si>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</si>
  <si>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</si>
  <si>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</si>
  <si>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</si>
  <si>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</si>
  <si>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</si>
  <si>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</si>
  <si>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</si>
  <si>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</si>
  <si>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</si>
  <si>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</si>
  <si>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</si>
  <si>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</si>
  <si>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</si>
  <si>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</si>
  <si>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</si>
  <si>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</si>
  <si>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</si>
  <si>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</si>
  <si>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</si>
  <si>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</si>
  <si>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</si>
  <si>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</si>
  <si>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</si>
  <si>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</si>
  <si>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</si>
  <si>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</si>
  <si>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</si>
  <si>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</si>
  <si>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</si>
  <si>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</si>
  <si>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</si>
  <si>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</si>
  <si>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</si>
  <si>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</si>
  <si>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</si>
  <si>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</si>
  <si>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</si>
  <si>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</si>
  <si>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</si>
  <si>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</si>
  <si>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</si>
  <si>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</si>
  <si>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</si>
  <si>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</si>
  <si>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</si>
  <si>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</si>
  <si>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</si>
  <si>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</si>
  <si>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</si>
  <si>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</si>
  <si>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</si>
  <si>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</si>
  <si>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</si>
  <si>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</si>
  <si>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</si>
  <si>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</si>
  <si>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</si>
  <si>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</si>
  <si>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</si>
  <si>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</si>
  <si>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</si>
  <si>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</si>
  <si>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</si>
  <si>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</si>
  <si>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</si>
  <si>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</si>
  <si>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</si>
  <si>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</si>
  <si>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</si>
  <si>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</si>
  <si>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</si>
  <si>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</si>
  <si>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</si>
  <si>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</si>
  <si>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</si>
  <si>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</si>
  <si>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</si>
  <si>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</si>
  <si>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</si>
  <si>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</si>
  <si>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</si>
  <si>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</si>
  <si>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</si>
  <si>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</si>
  <si>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</si>
  <si>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</si>
  <si>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</si>
  <si>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</si>
  <si>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</si>
  <si>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</si>
  <si>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</si>
  <si>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</si>
  <si>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</si>
  <si>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</si>
  <si>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</si>
  <si>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</si>
  <si>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</si>
  <si>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</si>
  <si>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</si>
  <si>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</si>
  <si>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</si>
  <si>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</si>
  <si>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</si>
  <si>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</si>
  <si>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</si>
  <si>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</si>
  <si>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</si>
  <si>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</si>
  <si>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</si>
  <si>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</si>
  <si>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</si>
  <si>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</si>
  <si>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</si>
  <si>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</si>
  <si>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</si>
  <si>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</si>
  <si>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</si>
  <si>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</si>
  <si>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</si>
  <si>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</si>
  <si>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</si>
  <si>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</si>
  <si>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</si>
  <si>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</si>
  <si>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</si>
  <si>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</si>
  <si>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</si>
  <si>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</si>
  <si>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</si>
  <si>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</si>
  <si>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</si>
  <si>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</si>
  <si>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</si>
  <si>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</si>
  <si>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</si>
  <si>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</si>
  <si>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</si>
  <si>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</si>
  <si>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</si>
  <si>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</si>
  <si>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</si>
  <si>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</si>
  <si>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</si>
  <si>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</si>
  <si>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</si>
  <si>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</si>
  <si>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</si>
  <si>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</si>
  <si>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</si>
  <si>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</si>
  <si>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</si>
  <si>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</si>
  <si>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</si>
  <si>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</si>
  <si>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</si>
  <si>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</si>
  <si>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</si>
  <si>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</si>
  <si>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</si>
  <si>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</si>
  <si>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</si>
  <si>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</si>
  <si>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</si>
  <si>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</si>
  <si>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</si>
  <si>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</si>
  <si>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</si>
  <si>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</si>
  <si>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</si>
  <si>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</si>
  <si>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</si>
  <si>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</si>
  <si>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</si>
  <si>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</si>
  <si>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</si>
  <si>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</si>
  <si>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</si>
  <si>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</si>
  <si>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</si>
  <si>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</si>
  <si>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</si>
  <si>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</si>
  <si>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</si>
  <si>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</si>
  <si>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</si>
  <si>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</si>
  <si>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</si>
  <si>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</si>
  <si>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</si>
  <si>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</si>
  <si>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</si>
  <si>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</si>
  <si>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</si>
  <si>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</si>
  <si>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</si>
  <si>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</si>
  <si>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</si>
  <si>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</si>
  <si>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</si>
  <si>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</si>
  <si>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</si>
  <si>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</si>
  <si>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</si>
  <si>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</si>
  <si>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</si>
  <si>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</si>
  <si>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</si>
  <si>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</si>
  <si>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</si>
  <si>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</si>
  <si>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</si>
  <si>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</si>
  <si>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</si>
  <si>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</si>
  <si>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</si>
  <si>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</si>
  <si>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</si>
  <si>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</si>
  <si>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</si>
  <si>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</si>
  <si>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</si>
  <si>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</si>
  <si>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</si>
  <si>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</si>
  <si>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</si>
  <si>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</si>
  <si>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</si>
  <si>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</si>
  <si>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</si>
  <si>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</si>
  <si>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</si>
  <si>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</si>
  <si>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</si>
  <si>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</si>
  <si>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</si>
  <si>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</si>
  <si>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</si>
  <si>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</si>
  <si>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</si>
  <si>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</si>
  <si>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</si>
  <si>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</si>
  <si>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</si>
  <si>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</si>
  <si>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</si>
  <si>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</si>
  <si>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</si>
  <si>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</si>
  <si>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</si>
  <si>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</si>
  <si>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</si>
  <si>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</si>
  <si>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</si>
  <si>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</si>
  <si>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</si>
  <si>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</si>
  <si>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</si>
  <si>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</si>
  <si>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</si>
  <si>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</si>
  <si>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</si>
  <si>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</si>
  <si>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</si>
  <si>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</si>
  <si>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</si>
  <si>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</si>
  <si>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</si>
  <si>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</si>
  <si>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</si>
  <si>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</si>
  <si>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</si>
  <si>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</si>
  <si>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</si>
  <si>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</si>
  <si>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</si>
  <si>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</si>
  <si>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</si>
  <si>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</si>
  <si>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</si>
  <si>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</si>
  <si>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</si>
  <si>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</si>
  <si>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</si>
  <si>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</si>
  <si>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</si>
  <si>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</si>
  <si>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</si>
  <si>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</si>
  <si>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</si>
  <si>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</si>
  <si>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</si>
  <si>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</si>
  <si>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</si>
  <si>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</si>
  <si>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</si>
  <si>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</si>
  <si>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</si>
  <si>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</si>
  <si>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</si>
  <si>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</si>
  <si>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</si>
  <si>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</si>
  <si>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</si>
  <si>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</si>
  <si>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</si>
  <si>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</si>
  <si>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</si>
  <si>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</si>
  <si>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</si>
  <si>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</si>
  <si>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</si>
  <si>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</si>
  <si>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</si>
  <si>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</si>
  <si>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</si>
  <si>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</si>
  <si>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</si>
  <si>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</si>
  <si>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</si>
  <si>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</si>
  <si>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</si>
  <si>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</si>
  <si>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</si>
  <si>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</si>
  <si>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</si>
  <si>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</si>
  <si>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</si>
  <si>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</si>
  <si>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</si>
  <si>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</si>
  <si>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</si>
  <si>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</si>
  <si>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</si>
  <si>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</si>
  <si>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</si>
  <si>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</si>
  <si>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</si>
  <si>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</si>
  <si>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</si>
  <si>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</si>
  <si>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</si>
  <si>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</si>
  <si>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</si>
  <si>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</si>
  <si>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</si>
  <si>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</si>
  <si>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</si>
  <si>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</si>
  <si>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</si>
  <si>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</si>
  <si>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</si>
  <si>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</si>
  <si>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</si>
  <si>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</si>
  <si>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</si>
  <si>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</si>
  <si>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</si>
  <si>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</si>
  <si>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</si>
  <si>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</si>
  <si>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</si>
  <si>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</si>
  <si>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</si>
  <si>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</si>
  <si>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</si>
  <si>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</si>
  <si>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</si>
  <si>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</si>
  <si>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</si>
  <si>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</si>
  <si>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</si>
  <si>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</si>
  <si>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</si>
  <si>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</si>
  <si>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</si>
  <si>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</si>
  <si>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</si>
  <si>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</si>
  <si>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</si>
  <si>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</si>
  <si>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</si>
  <si>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</si>
  <si>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</si>
  <si>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</si>
  <si>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</si>
  <si>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</si>
  <si>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</si>
  <si>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</si>
  <si>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</si>
  <si>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</si>
  <si>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</si>
  <si>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</si>
  <si>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</si>
  <si>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</si>
  <si>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</si>
  <si>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</si>
  <si>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</si>
  <si>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</si>
  <si>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</si>
  <si>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</si>
  <si>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</si>
  <si>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</si>
  <si>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</si>
  <si>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</si>
  <si>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</si>
  <si>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</si>
  <si>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</si>
  <si>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</si>
  <si>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</si>
  <si>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</si>
  <si>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</si>
  <si>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</si>
  <si>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</si>
  <si>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</si>
  <si>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</si>
  <si>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</si>
  <si>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</si>
  <si>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</si>
  <si>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</si>
  <si>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</si>
  <si>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</si>
  <si>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</si>
  <si>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</si>
  <si>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</si>
  <si>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</si>
  <si>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</si>
  <si>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</si>
  <si>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</si>
  <si>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</si>
  <si>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</si>
  <si>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</si>
  <si>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</si>
  <si>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</si>
  <si>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</si>
  <si>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</si>
  <si>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</si>
  <si>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</si>
  <si>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</si>
  <si>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</si>
  <si>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</si>
  <si>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</si>
  <si>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</si>
  <si>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</si>
  <si>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</si>
  <si>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</si>
  <si>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</si>
  <si>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</si>
  <si>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</si>
  <si>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</si>
  <si>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</si>
  <si>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</si>
  <si>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</si>
  <si>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</si>
  <si>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</si>
  <si>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</si>
  <si>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</si>
  <si>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</si>
  <si>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</si>
  <si>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</si>
  <si>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</si>
  <si>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</si>
  <si>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</si>
  <si>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</si>
  <si>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</si>
  <si>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</si>
  <si>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</si>
  <si>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</si>
  <si>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</si>
  <si>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</si>
  <si>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</si>
  <si>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</si>
  <si>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</si>
  <si>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</si>
  <si>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</si>
  <si>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</si>
  <si>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</si>
  <si>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</si>
  <si>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</si>
  <si>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</si>
  <si>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</si>
  <si>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</si>
  <si>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</si>
  <si>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</si>
  <si>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</si>
  <si>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</si>
  <si>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</si>
  <si>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</si>
  <si>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</si>
  <si>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</si>
  <si>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</si>
  <si>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</si>
  <si>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</si>
  <si>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</si>
  <si>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</si>
  <si>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</si>
  <si>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</si>
  <si>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</si>
  <si>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</si>
  <si>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</si>
  <si>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</si>
  <si>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</si>
  <si>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</si>
  <si>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</si>
  <si>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</si>
  <si>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</si>
  <si>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</si>
  <si>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</si>
  <si>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</si>
  <si>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</si>
  <si>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</si>
  <si>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</si>
  <si>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</si>
  <si>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</si>
  <si>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</si>
  <si>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</si>
  <si>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</si>
  <si>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</si>
  <si>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</si>
  <si>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</si>
  <si>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</si>
  <si>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</si>
  <si>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</si>
  <si>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</si>
  <si>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</si>
  <si>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</si>
  <si>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</si>
  <si>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</si>
  <si>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</si>
  <si>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</si>
  <si>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</si>
  <si>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</si>
  <si>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</si>
  <si>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</si>
  <si>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</si>
  <si>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</si>
  <si>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</si>
  <si>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</si>
  <si>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</si>
  <si>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</si>
  <si>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</si>
  <si>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</si>
  <si>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</si>
  <si>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</si>
  <si>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</si>
  <si>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</si>
  <si>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</si>
  <si>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</si>
  <si>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</si>
  <si>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</si>
  <si>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</si>
  <si>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</si>
  <si>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</si>
  <si>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</si>
  <si>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</si>
  <si>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</si>
  <si>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</si>
  <si>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</si>
  <si>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</si>
  <si>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</si>
  <si>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</si>
  <si>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</si>
  <si>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</si>
  <si>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</si>
  <si>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</si>
  <si>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</si>
  <si>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</si>
  <si>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</si>
  <si>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</si>
  <si>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</si>
  <si>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</si>
  <si>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</si>
  <si>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</si>
  <si>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</si>
  <si>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</si>
  <si>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</si>
  <si>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</si>
  <si>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</si>
  <si>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</si>
  <si>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</si>
  <si>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</si>
  <si>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</si>
  <si>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</si>
  <si>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</si>
  <si>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</si>
  <si>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</si>
  <si>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</si>
  <si>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</si>
  <si>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</si>
  <si>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</si>
  <si>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</si>
  <si>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</si>
  <si>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</si>
  <si>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</si>
  <si>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</si>
  <si>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</si>
  <si>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</si>
  <si>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</si>
  <si>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</si>
  <si>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</si>
  <si>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</si>
  <si>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</si>
  <si>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</si>
  <si>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</si>
  <si>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</si>
  <si>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</si>
  <si>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</si>
  <si>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</si>
  <si>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</si>
  <si>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</si>
  <si>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</si>
  <si>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</si>
  <si>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</si>
  <si>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</si>
  <si>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</si>
  <si>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</si>
  <si>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</si>
  <si>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</si>
  <si>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</si>
  <si>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</si>
  <si>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</si>
  <si>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</si>
  <si>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</si>
  <si>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</si>
  <si>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</si>
  <si>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</si>
  <si>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</si>
  <si>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</si>
  <si>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</si>
  <si>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</si>
  <si>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</si>
  <si>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</si>
  <si>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</si>
  <si>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</si>
  <si>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</si>
  <si>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</si>
  <si>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</si>
  <si>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</si>
  <si>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</si>
  <si>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</si>
  <si>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</si>
  <si>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</si>
  <si>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</si>
  <si>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</si>
  <si>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</si>
  <si>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</si>
  <si>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</si>
  <si>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</si>
  <si>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</si>
  <si>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</si>
  <si>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</si>
  <si>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</si>
  <si>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</si>
  <si>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</si>
  <si>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</si>
  <si>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</si>
  <si>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</si>
  <si>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</si>
  <si>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</si>
  <si>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</si>
  <si>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</si>
  <si>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</si>
  <si>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</si>
  <si>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</si>
  <si>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</si>
  <si>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</si>
  <si>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</si>
  <si>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</si>
  <si>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</si>
  <si>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</si>
  <si>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</si>
  <si>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</si>
  <si>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</si>
  <si>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</si>
  <si>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</si>
  <si>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</si>
  <si>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</si>
  <si>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</si>
  <si>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</si>
  <si>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</si>
  <si>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</si>
  <si>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</si>
  <si>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</si>
  <si>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</si>
  <si>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</si>
  <si>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</si>
  <si>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</si>
  <si>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</si>
  <si>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</si>
  <si>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</si>
  <si>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</si>
  <si>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</si>
  <si>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</si>
  <si>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</si>
  <si>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</si>
  <si>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</si>
  <si>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</si>
  <si>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</si>
  <si>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</si>
  <si>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</si>
  <si>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</si>
  <si>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</si>
  <si>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</si>
  <si>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</si>
  <si>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</si>
  <si>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</si>
  <si>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</si>
  <si>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</si>
  <si>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</si>
  <si>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</si>
  <si>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</si>
  <si>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</si>
  <si>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</si>
  <si>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</si>
  <si>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</si>
  <si>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</si>
  <si>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</si>
  <si>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</si>
  <si>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</si>
  <si>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</si>
  <si>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</si>
  <si>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</si>
  <si>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</si>
  <si>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</si>
  <si>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</si>
  <si>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</si>
  <si>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</si>
  <si>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</si>
  <si>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</si>
  <si>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</si>
  <si>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</si>
  <si>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</si>
  <si>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</si>
  <si>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</si>
  <si>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</si>
  <si>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</si>
  <si>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</si>
  <si>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</si>
  <si>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</si>
  <si>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</si>
  <si>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</si>
  <si>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</si>
  <si>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</si>
  <si>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</si>
  <si>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</si>
  <si>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</si>
  <si>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</si>
  <si>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</si>
  <si>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</si>
  <si>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</si>
  <si>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</si>
  <si>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</si>
  <si>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</si>
  <si>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</si>
  <si>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</si>
  <si>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</si>
  <si>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</si>
  <si>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</si>
  <si>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</si>
  <si>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</si>
  <si>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</si>
  <si>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</si>
  <si>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</si>
  <si>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</si>
  <si>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</si>
  <si>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</si>
  <si>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</si>
  <si>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</si>
  <si>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</si>
  <si>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</si>
  <si>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</si>
  <si>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</si>
  <si>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</si>
  <si>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</si>
  <si>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</si>
  <si>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</si>
  <si>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</si>
  <si>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</si>
  <si>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</si>
  <si>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</si>
  <si>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</si>
  <si>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</si>
  <si>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</si>
  <si>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</si>
  <si>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</si>
  <si>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</si>
  <si>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</si>
  <si>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</si>
  <si>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</si>
  <si>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</si>
  <si>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</si>
  <si>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</si>
  <si>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</si>
  <si>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</si>
  <si>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</si>
  <si>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</si>
  <si>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</si>
  <si>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</si>
  <si>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</si>
  <si>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</si>
  <si>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</si>
  <si>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</si>
  <si>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</si>
  <si>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</si>
  <si>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</si>
  <si>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</si>
  <si>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</si>
  <si>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</si>
  <si>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</si>
  <si>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</si>
  <si>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</si>
  <si>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</si>
  <si>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</si>
  <si>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</si>
  <si>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</si>
  <si>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</si>
  <si>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</si>
  <si>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</si>
  <si>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</si>
  <si>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</si>
  <si>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</si>
  <si>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</si>
  <si>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</si>
  <si>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</si>
  <si>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</si>
  <si>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</si>
  <si>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</si>
  <si>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</si>
  <si>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</si>
  <si>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</si>
  <si>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</si>
  <si>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</si>
  <si>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</si>
  <si>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</si>
  <si>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</si>
  <si>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</si>
  <si>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</si>
  <si>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</si>
  <si>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</si>
  <si>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</si>
  <si>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</si>
  <si>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</si>
  <si>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</si>
  <si>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</si>
  <si>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</si>
  <si>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</si>
  <si>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</si>
  <si>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</si>
  <si>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</si>
  <si>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</si>
  <si>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</si>
  <si>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</si>
  <si>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</si>
  <si>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</si>
  <si>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</si>
  <si>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</si>
  <si>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</si>
  <si>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</si>
  <si>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</si>
  <si>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</si>
  <si>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</si>
  <si>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</si>
  <si>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</si>
  <si>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</si>
  <si>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</si>
  <si>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</si>
  <si>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</si>
  <si>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</si>
  <si>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</si>
  <si>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</si>
  <si>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</si>
  <si>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</si>
  <si>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</si>
  <si>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</si>
  <si>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</si>
  <si>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</si>
  <si>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</si>
  <si>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</si>
  <si>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</si>
  <si>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</si>
  <si>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</si>
  <si>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</si>
  <si>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</si>
  <si>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</si>
  <si>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</si>
  <si>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</si>
  <si>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</si>
  <si>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</si>
  <si>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</si>
  <si>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</si>
  <si>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</si>
  <si>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</si>
  <si>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</si>
  <si>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</si>
  <si>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</si>
  <si>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</si>
  <si>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</si>
  <si>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</si>
  <si>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</si>
  <si>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</si>
  <si>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</si>
  <si>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</si>
  <si>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</si>
  <si>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</si>
  <si>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</si>
  <si>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</si>
  <si>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</si>
  <si>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</si>
  <si>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</si>
  <si>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</si>
  <si>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</si>
  <si>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</si>
  <si>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</si>
  <si>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</si>
  <si>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</si>
  <si>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</si>
  <si>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</si>
  <si>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</si>
  <si>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</si>
  <si>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</si>
  <si>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</si>
  <si>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</si>
  <si>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</si>
  <si>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</si>
  <si>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</si>
  <si>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</si>
  <si>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</si>
  <si>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</si>
  <si>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</si>
  <si>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</si>
  <si>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</si>
  <si>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</si>
  <si>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</si>
  <si>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</si>
  <si>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</si>
  <si>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</si>
  <si>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</si>
  <si>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</si>
  <si>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</si>
  <si>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</si>
  <si>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</si>
  <si>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</si>
  <si>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</si>
  <si>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</si>
  <si>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</si>
  <si>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</si>
  <si>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</si>
  <si>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</si>
  <si>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</si>
  <si>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</si>
  <si>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</si>
  <si>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</si>
  <si>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</si>
  <si>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</si>
  <si>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</si>
  <si>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</si>
  <si>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</si>
  <si>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</si>
  <si>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</si>
  <si>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</si>
  <si>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</si>
  <si>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</si>
  <si>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</si>
  <si>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</si>
  <si>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</si>
  <si>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</si>
  <si>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</si>
  <si>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</si>
  <si>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</si>
  <si>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</si>
  <si>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</si>
  <si>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</si>
  <si>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</si>
  <si>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</si>
  <si>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</si>
  <si>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</si>
  <si>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</si>
  <si>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</si>
  <si>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</si>
  <si>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</si>
  <si>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</si>
  <si>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</si>
  <si>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</si>
  <si>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</si>
  <si>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</si>
  <si>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</si>
  <si>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</si>
  <si>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</si>
  <si>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</si>
  <si>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</si>
  <si>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</si>
  <si>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</si>
  <si>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</si>
  <si>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</si>
  <si>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</si>
  <si>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</si>
  <si>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</si>
  <si>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</si>
  <si>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</si>
  <si>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</si>
  <si>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</si>
  <si>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</si>
  <si>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</si>
  <si>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</si>
  <si>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</si>
  <si>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</si>
  <si>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</si>
  <si>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</si>
  <si>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</si>
  <si>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</si>
  <si>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</si>
  <si>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</si>
  <si>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</si>
  <si>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</si>
  <si>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</si>
  <si>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</si>
  <si>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</si>
  <si>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</si>
  <si>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</si>
  <si>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</si>
  <si>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</si>
  <si>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</si>
  <si>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</si>
  <si>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</si>
  <si>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</si>
  <si>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</si>
  <si>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</si>
  <si>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</si>
  <si>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</si>
  <si>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</si>
  <si>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</si>
  <si>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</si>
  <si>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</si>
  <si>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</si>
  <si>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</si>
  <si>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</si>
  <si>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</si>
  <si>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</si>
  <si>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</si>
  <si>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</si>
  <si>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</si>
  <si>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</si>
  <si>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</si>
  <si>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</si>
  <si>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</si>
  <si>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</si>
  <si>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</si>
  <si>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</si>
  <si>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</si>
  <si>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</si>
  <si>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</si>
  <si>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</si>
  <si>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</si>
  <si>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</si>
  <si>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</si>
  <si>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</si>
  <si>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</si>
  <si>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</si>
  <si>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</si>
  <si>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</si>
  <si>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</si>
  <si>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</si>
  <si>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</si>
  <si>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</si>
  <si>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</si>
  <si>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</si>
  <si>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</si>
  <si>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</si>
  <si>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</si>
  <si>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</si>
  <si>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</si>
  <si>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</si>
  <si>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</si>
  <si>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</si>
  <si>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</si>
  <si>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</si>
  <si>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</si>
  <si>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</si>
  <si>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</si>
  <si>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</si>
  <si>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</si>
  <si>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</si>
  <si>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</si>
  <si>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</si>
  <si>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</si>
  <si>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</si>
  <si>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</si>
  <si>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</si>
  <si>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</si>
  <si>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</si>
  <si>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</si>
  <si>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</si>
  <si>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</si>
  <si>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</si>
  <si>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</si>
  <si>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</si>
  <si>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</si>
  <si>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</si>
  <si>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</si>
  <si>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</si>
  <si>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</si>
  <si>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</si>
  <si>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</si>
  <si>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</si>
  <si>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</si>
  <si>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</si>
  <si>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</si>
  <si>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</si>
  <si>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</si>
  <si>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</si>
  <si>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</si>
  <si>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</si>
  <si>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</si>
  <si>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</si>
  <si>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</si>
  <si>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</si>
  <si>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</si>
  <si>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</si>
  <si>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</si>
  <si>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</si>
  <si>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</si>
  <si>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</si>
  <si>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</si>
  <si>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</si>
  <si>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</si>
  <si>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</si>
  <si>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</si>
  <si>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</si>
  <si>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</si>
  <si>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</si>
  <si>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</si>
  <si>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</si>
  <si>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</si>
  <si>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</si>
  <si>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</si>
  <si>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</si>
  <si>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</si>
  <si>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</si>
  <si>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</si>
  <si>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</si>
  <si>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</si>
  <si>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</si>
  <si>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</si>
  <si>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</si>
  <si>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</si>
  <si>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</si>
  <si>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</si>
  <si>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</si>
  <si>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</si>
  <si>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</si>
  <si>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</si>
  <si>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</si>
  <si>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</si>
  <si>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</si>
  <si>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</si>
  <si>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</si>
  <si>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</si>
  <si>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</si>
  <si>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</si>
  <si>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</si>
  <si>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</si>
  <si>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</si>
  <si>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</si>
  <si>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</si>
  <si>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</si>
  <si>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</si>
  <si>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</si>
  <si>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</si>
  <si>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</si>
  <si>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</si>
  <si>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</si>
  <si>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</si>
  <si>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</si>
  <si>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</si>
  <si>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</si>
  <si>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</si>
  <si>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</si>
  <si>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</si>
  <si>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</si>
  <si>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</si>
  <si>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</si>
  <si>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</si>
  <si>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</si>
  <si>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</si>
  <si>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</si>
  <si>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</si>
  <si>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</si>
  <si>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</si>
  <si>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</si>
  <si>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</si>
  <si>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</si>
  <si>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</si>
  <si>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</si>
  <si>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</si>
  <si>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</si>
  <si>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</si>
  <si>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</si>
  <si>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</si>
  <si>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</si>
  <si>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</si>
  <si>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</si>
  <si>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</si>
  <si>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</si>
  <si>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</si>
  <si>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</si>
  <si>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</si>
  <si>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</si>
  <si>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</si>
  <si>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</si>
  <si>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</si>
  <si>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</si>
  <si>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</si>
  <si>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</si>
  <si>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</si>
  <si>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</si>
  <si>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</si>
  <si>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</si>
  <si>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</si>
  <si>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</si>
  <si>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</si>
  <si>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</si>
  <si>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</si>
  <si>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</si>
  <si>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</si>
  <si>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</si>
  <si>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</si>
  <si>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</si>
  <si>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</si>
  <si>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</si>
  <si>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</si>
  <si>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</si>
  <si>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</si>
  <si>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</si>
  <si>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</si>
  <si>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</si>
  <si>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</si>
  <si>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</si>
  <si>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</si>
  <si>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</si>
  <si>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</si>
  <si>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</si>
  <si>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</si>
  <si>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</si>
  <si>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</si>
  <si>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</si>
  <si>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</si>
  <si>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</si>
  <si>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</si>
  <si>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</si>
  <si>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</si>
  <si>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</si>
  <si>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</si>
  <si>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</si>
  <si>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</si>
  <si>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</si>
  <si>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</si>
  <si>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</si>
  <si>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</si>
  <si>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</si>
  <si>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</si>
  <si>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</si>
  <si>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</si>
  <si>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</si>
  <si>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</si>
  <si>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</si>
  <si>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</si>
  <si>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</si>
  <si>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</si>
  <si>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</si>
  <si>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</si>
  <si>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</si>
  <si>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</si>
  <si>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</si>
  <si>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</si>
  <si>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</si>
  <si>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</si>
  <si>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</si>
  <si>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</si>
  <si>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</si>
  <si>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</si>
  <si>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</si>
  <si>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</si>
  <si>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</si>
  <si>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</si>
  <si>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</si>
  <si>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</si>
  <si>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</si>
  <si>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</si>
  <si>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</si>
  <si>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</si>
  <si>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</si>
  <si>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</si>
  <si>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</si>
  <si>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</si>
  <si>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</si>
  <si>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</si>
  <si>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</si>
  <si>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</si>
  <si>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</si>
  <si>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</si>
  <si>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</si>
  <si>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</si>
  <si>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</si>
  <si>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</si>
  <si>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</si>
  <si>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</si>
  <si>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</si>
  <si>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</si>
  <si>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</si>
  <si>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</si>
  <si>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</si>
  <si>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</si>
  <si>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</si>
  <si>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</si>
  <si>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</si>
  <si>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</si>
  <si>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</si>
  <si>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</si>
  <si>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</si>
  <si>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</si>
  <si>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</si>
  <si>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</si>
  <si>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</si>
  <si>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</si>
  <si>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</si>
  <si>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</si>
  <si>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</si>
  <si>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</si>
  <si>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</si>
  <si>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</si>
  <si>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</si>
  <si>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</si>
  <si>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</si>
  <si>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</si>
  <si>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</si>
  <si>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</si>
  <si>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</si>
  <si>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</si>
  <si>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</si>
  <si>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</si>
  <si>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</si>
  <si>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</si>
  <si>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</si>
  <si>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</si>
  <si>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</si>
  <si>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</si>
  <si>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</si>
  <si>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</si>
  <si>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</si>
  <si>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</si>
  <si>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</si>
  <si>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</si>
  <si>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</si>
  <si>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</si>
  <si>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</si>
  <si>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</si>
  <si>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</si>
  <si>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</si>
  <si>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</si>
  <si>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</si>
  <si>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</si>
  <si>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</si>
  <si>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</si>
  <si>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</si>
  <si>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</si>
  <si>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</si>
  <si>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</si>
  <si>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</si>
  <si>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</si>
  <si>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</si>
  <si>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</si>
  <si>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</si>
  <si>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</si>
  <si>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</si>
  <si>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</si>
  <si>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</si>
  <si>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</si>
  <si>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</si>
  <si>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</si>
  <si>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</si>
  <si>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</si>
  <si>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</si>
  <si>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</si>
  <si>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</si>
  <si>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</si>
  <si>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</si>
  <si>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</si>
  <si>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</si>
  <si>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</si>
  <si>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</si>
  <si>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</si>
  <si>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</si>
  <si>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</si>
  <si>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</si>
  <si>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</si>
  <si>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</si>
  <si>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</si>
  <si>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</si>
  <si>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</si>
  <si>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</si>
  <si>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</si>
  <si>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</si>
  <si>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</si>
  <si>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</si>
  <si>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</si>
  <si>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</si>
  <si>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</si>
  <si>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</si>
  <si>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</si>
  <si>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</si>
  <si>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</si>
  <si>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</si>
  <si>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</si>
  <si>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</si>
  <si>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</si>
  <si>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</si>
  <si>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</si>
  <si>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</si>
  <si>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</si>
  <si>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</si>
  <si>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</si>
  <si>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</si>
  <si>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</si>
  <si>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</si>
  <si>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</si>
  <si>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</si>
  <si>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</si>
  <si>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</si>
  <si>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</si>
  <si>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</si>
  <si>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</si>
  <si>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</si>
  <si>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</si>
  <si>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</si>
  <si>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</si>
  <si>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</si>
  <si>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</si>
  <si>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</si>
  <si>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</si>
  <si>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</si>
  <si>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</si>
  <si>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</si>
  <si>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</si>
  <si>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</si>
  <si>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</si>
  <si>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</si>
  <si>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</si>
  <si>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</si>
  <si>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</si>
  <si>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</si>
  <si>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</si>
  <si>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</si>
  <si>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</si>
  <si>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</si>
  <si>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</si>
  <si>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</si>
  <si>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</si>
  <si>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</si>
  <si>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</si>
  <si>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</si>
  <si>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</si>
  <si>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</si>
  <si>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</si>
  <si>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</si>
  <si>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</si>
  <si>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</si>
  <si>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</si>
  <si>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</si>
  <si>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</si>
  <si>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</si>
  <si>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</si>
  <si>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</si>
  <si>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</si>
  <si>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</si>
  <si>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</si>
  <si>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</si>
  <si>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</si>
  <si>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</si>
  <si>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</si>
  <si>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</si>
  <si>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</si>
  <si>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</si>
  <si>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</si>
  <si>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</si>
  <si>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</si>
  <si>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</si>
  <si>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</si>
  <si>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</si>
  <si>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</si>
  <si>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</si>
  <si>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</si>
  <si>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</si>
  <si>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</si>
  <si>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</si>
  <si>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</si>
  <si>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</si>
  <si>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</si>
  <si>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</si>
  <si>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</si>
  <si>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</si>
  <si>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</si>
  <si>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</si>
  <si>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</si>
  <si>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</si>
  <si>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</si>
  <si>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</si>
  <si>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</si>
  <si>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</si>
  <si>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</si>
  <si>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</si>
  <si>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</si>
  <si>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</si>
  <si>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</si>
  <si>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</si>
  <si>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</si>
  <si>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</si>
  <si>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</si>
  <si>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</si>
  <si>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</si>
  <si>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</si>
  <si>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</si>
  <si>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</si>
  <si>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</si>
  <si>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</si>
  <si>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</si>
  <si>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</si>
  <si>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</si>
  <si>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</si>
  <si>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</si>
  <si>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</si>
  <si>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</si>
  <si>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</si>
  <si>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</si>
  <si>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</si>
  <si>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</si>
  <si>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</si>
  <si>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</si>
  <si>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</si>
  <si>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</si>
  <si>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</si>
  <si>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</si>
  <si>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</si>
  <si>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</si>
  <si>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</si>
  <si>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</si>
  <si>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</si>
  <si>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</si>
  <si>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</si>
  <si>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</si>
  <si>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</si>
  <si>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</si>
  <si>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</si>
  <si>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</si>
  <si>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</si>
  <si>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</si>
  <si>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</si>
  <si>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</si>
  <si>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</si>
  <si>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</si>
  <si>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</si>
  <si>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</si>
  <si>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</si>
  <si>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</si>
  <si>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</si>
  <si>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</si>
  <si>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</si>
  <si>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</si>
  <si>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</si>
  <si>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</si>
  <si>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</si>
  <si>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</si>
  <si>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</si>
  <si>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</si>
  <si>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</si>
  <si>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</si>
  <si>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</si>
  <si>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</si>
  <si>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</si>
  <si>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</si>
  <si>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</si>
  <si>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</si>
  <si>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</si>
  <si>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</si>
  <si>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</si>
  <si>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</si>
  <si>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</si>
  <si>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</si>
  <si>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</si>
  <si>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</si>
  <si>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</si>
  <si>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</si>
  <si>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</si>
  <si>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</si>
  <si>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</si>
  <si>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</si>
  <si>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</si>
  <si>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</si>
  <si>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</si>
  <si>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</si>
  <si>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</si>
  <si>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</si>
  <si>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</si>
  <si>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</si>
  <si>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</si>
  <si>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</si>
  <si>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</si>
  <si>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</si>
  <si>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</si>
  <si>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</si>
  <si>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</si>
  <si>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</si>
  <si>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</si>
  <si>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</si>
  <si>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</si>
  <si>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</si>
  <si>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</si>
  <si>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</si>
  <si>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</si>
  <si>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</si>
  <si>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</si>
  <si>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</si>
  <si>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</si>
  <si>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</si>
  <si>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</si>
  <si>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</si>
  <si>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</si>
  <si>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</si>
  <si>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</si>
  <si>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</si>
  <si>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</si>
  <si>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</si>
  <si>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</si>
  <si>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</si>
  <si>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</si>
  <si>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</si>
  <si>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</si>
  <si>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</si>
  <si>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</si>
  <si>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</si>
  <si>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</si>
  <si>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</si>
  <si>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</si>
  <si>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</si>
  <si>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</si>
  <si>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</si>
  <si>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</si>
  <si>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</si>
  <si>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</si>
  <si>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</si>
  <si>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</si>
  <si>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</si>
  <si>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</si>
  <si>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</si>
  <si>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</si>
  <si>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</si>
  <si>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</si>
  <si>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</si>
  <si>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</si>
  <si>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</si>
  <si>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</si>
  <si>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</si>
  <si>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</si>
  <si>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</si>
  <si>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</si>
  <si>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</si>
  <si>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</si>
  <si>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</si>
  <si>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</si>
  <si>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</si>
  <si>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</si>
  <si>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</si>
  <si>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</si>
  <si>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</si>
  <si>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</si>
  <si>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</si>
  <si>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</si>
  <si>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</si>
  <si>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</si>
  <si>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</si>
  <si>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</si>
  <si>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</si>
  <si>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</si>
  <si>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</si>
  <si>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</si>
  <si>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</si>
  <si>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</si>
  <si>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</si>
  <si>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</si>
  <si>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</si>
  <si>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</si>
  <si>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</si>
  <si>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</si>
  <si>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</si>
  <si>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</si>
  <si>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</si>
  <si>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</si>
  <si>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</si>
  <si>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</si>
  <si>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</si>
  <si>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</si>
  <si>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</si>
  <si>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</si>
  <si>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</si>
  <si>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</si>
  <si>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</si>
  <si>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</si>
  <si>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</si>
  <si>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</si>
  <si>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</si>
  <si>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</si>
  <si>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</si>
  <si>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</si>
  <si>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</si>
  <si>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</si>
  <si>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</si>
  <si>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</si>
  <si>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</si>
  <si>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</si>
  <si>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</si>
  <si>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</si>
  <si>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</si>
  <si>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</si>
  <si>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</si>
  <si>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</si>
  <si>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</si>
  <si>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</si>
  <si>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</si>
  <si>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</si>
  <si>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</si>
  <si>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</si>
  <si>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</si>
  <si>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</si>
  <si>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</si>
  <si>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</si>
  <si>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</si>
  <si>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</si>
  <si>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</si>
  <si>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</si>
  <si>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</si>
  <si>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</si>
  <si>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</si>
  <si>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</si>
  <si>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</si>
  <si>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</si>
  <si>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</si>
  <si>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</si>
  <si>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</si>
  <si>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</si>
  <si>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</si>
  <si>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</si>
  <si>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</si>
  <si>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</si>
  <si>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</si>
  <si>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</si>
  <si>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</si>
  <si>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</si>
  <si>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</si>
  <si>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</si>
  <si>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</si>
  <si>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</si>
  <si>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</si>
  <si>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</si>
  <si>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</si>
  <si>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</si>
  <si>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</si>
  <si>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</si>
  <si>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</si>
  <si>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</si>
  <si>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</si>
  <si>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</si>
  <si>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</si>
  <si>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</si>
  <si>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</si>
  <si>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</si>
  <si>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</si>
  <si>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</si>
  <si>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</si>
  <si>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</si>
  <si>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</si>
  <si>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</si>
  <si>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</si>
  <si>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</si>
  <si>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</si>
  <si>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</si>
  <si>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</si>
  <si>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</si>
  <si>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</si>
  <si>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</si>
  <si>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</si>
  <si>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</si>
  <si>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</si>
  <si>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</si>
  <si>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</si>
  <si>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</si>
  <si>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</si>
  <si>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</si>
  <si>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</si>
  <si>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</si>
  <si>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</si>
  <si>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</si>
  <si>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</si>
  <si>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</si>
  <si>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</si>
  <si>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</si>
  <si>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</si>
  <si>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</si>
  <si>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</si>
  <si>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</si>
  <si>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</si>
  <si>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</si>
  <si>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</si>
  <si>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</si>
  <si>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</si>
  <si>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</si>
  <si>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</si>
  <si>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</si>
  <si>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</si>
  <si>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</si>
  <si>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</si>
  <si>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</si>
  <si>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</si>
  <si>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</si>
  <si>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</si>
  <si>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</si>
  <si>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</si>
  <si>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</si>
  <si>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</si>
  <si>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</si>
  <si>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</si>
  <si>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</si>
  <si>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</si>
  <si>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</si>
  <si>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</si>
  <si>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</si>
  <si>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</si>
  <si>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</si>
  <si>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</si>
  <si>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</si>
  <si>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</si>
  <si>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</si>
  <si>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</si>
  <si>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</si>
  <si>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</si>
  <si>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</si>
  <si>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</si>
  <si>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</si>
  <si>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</si>
  <si>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</si>
  <si>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</si>
  <si>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</si>
  <si>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</si>
  <si>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</si>
  <si>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</si>
  <si>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</si>
  <si>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</si>
  <si>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</si>
  <si>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</si>
  <si>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</si>
  <si>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</si>
  <si>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</si>
  <si>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</si>
  <si>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</si>
  <si>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</si>
  <si>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</si>
  <si>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</si>
  <si>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</si>
  <si>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</si>
  <si>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</si>
  <si>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</si>
  <si>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</si>
  <si>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</si>
  <si>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</si>
  <si>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</si>
  <si>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</si>
  <si>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</si>
  <si>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</si>
  <si>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</si>
  <si>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</si>
  <si>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</si>
  <si>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</si>
  <si>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</si>
  <si>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</si>
  <si>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</si>
  <si>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</si>
  <si>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</si>
  <si>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</si>
  <si>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</si>
  <si>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</si>
  <si>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</si>
  <si>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</si>
  <si>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</si>
  <si>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</si>
  <si>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</si>
  <si>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</si>
  <si>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</si>
  <si>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</si>
  <si>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</si>
  <si>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</si>
  <si>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</si>
  <si>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</si>
  <si>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</si>
  <si>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</si>
  <si>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</si>
  <si>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</si>
  <si>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</si>
  <si>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</si>
  <si>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</si>
  <si>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</si>
  <si>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</si>
  <si>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</si>
  <si>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</si>
  <si>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</si>
  <si>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</si>
  <si>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</si>
  <si>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</si>
  <si>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</si>
  <si>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</si>
  <si>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</si>
  <si>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</si>
  <si>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</si>
  <si>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</si>
  <si>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</si>
  <si>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</si>
  <si>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</si>
  <si>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</si>
  <si>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</si>
  <si>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</si>
  <si>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</si>
  <si>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</si>
  <si>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</si>
  <si>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</si>
  <si>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</si>
  <si>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</si>
  <si>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</si>
  <si>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</si>
  <si>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</si>
  <si>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</si>
  <si>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</si>
  <si>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</si>
  <si>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</si>
  <si>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</si>
  <si>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</si>
  <si>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</si>
  <si>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</si>
  <si>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</si>
  <si>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</si>
  <si>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</si>
  <si>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</si>
  <si>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</si>
  <si>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</si>
  <si>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</si>
  <si>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</si>
  <si>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</si>
  <si>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</si>
  <si>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</si>
  <si>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</si>
  <si>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</si>
  <si>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</si>
  <si>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</si>
  <si>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</si>
  <si>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</si>
  <si>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</si>
  <si>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</si>
  <si>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</si>
  <si>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</si>
  <si>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</si>
  <si>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</si>
  <si>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</si>
  <si>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</si>
  <si>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</si>
  <si>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</si>
  <si>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</si>
  <si>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</si>
  <si>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</si>
  <si>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</si>
  <si>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</si>
  <si>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</si>
  <si>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</si>
  <si>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</si>
  <si>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</si>
  <si>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</si>
  <si>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</si>
  <si>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</si>
  <si>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</si>
  <si>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</si>
  <si>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</si>
  <si>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</si>
  <si>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</si>
  <si>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</si>
  <si>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</si>
  <si>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</si>
  <si>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</si>
  <si>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</si>
  <si>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</si>
  <si>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</si>
  <si>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</si>
  <si>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</si>
  <si>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</si>
  <si>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</si>
  <si>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</si>
  <si>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</si>
  <si>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</si>
  <si>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</si>
  <si>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</si>
  <si>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</si>
  <si>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</si>
  <si>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</si>
  <si>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</si>
  <si>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</si>
  <si>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</si>
  <si>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</si>
  <si>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</si>
  <si>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</si>
  <si>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</si>
  <si>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</si>
  <si>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</si>
  <si>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</si>
  <si>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</si>
  <si>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</si>
  <si>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</si>
  <si>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</si>
  <si>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</si>
  <si>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</si>
  <si>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</si>
  <si>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</si>
  <si>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</si>
  <si>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</si>
  <si>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</si>
  <si>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</si>
  <si>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</si>
  <si>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</si>
  <si>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</si>
  <si>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</si>
  <si>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</si>
  <si>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</si>
  <si>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</si>
  <si>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</si>
  <si>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</si>
  <si>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</si>
  <si>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</si>
  <si>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</si>
  <si>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</si>
  <si>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</si>
  <si>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</si>
  <si>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</si>
  <si>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</si>
  <si>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</si>
  <si>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</si>
  <si>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</si>
  <si>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</si>
  <si>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</si>
  <si>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</si>
  <si>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</si>
  <si>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</si>
  <si>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</si>
  <si>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</si>
  <si>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</si>
  <si>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</si>
  <si>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</si>
  <si>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</si>
  <si>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</si>
  <si>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</si>
  <si>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</si>
  <si>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</si>
  <si>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</si>
  <si>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</si>
  <si>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</si>
  <si>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</si>
  <si>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</si>
  <si>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</si>
  <si>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</si>
  <si>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</si>
  <si>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</si>
  <si>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</si>
  <si>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</si>
  <si>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</si>
  <si>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</si>
  <si>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</si>
  <si>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</si>
  <si>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</si>
  <si>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</si>
  <si>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</si>
  <si>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</si>
  <si>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</si>
  <si>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</si>
  <si>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</si>
  <si>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</si>
  <si>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</si>
  <si>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</si>
  <si>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</si>
  <si>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</si>
  <si>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</si>
  <si>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</si>
  <si>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</si>
  <si>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</si>
  <si>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</si>
  <si>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</si>
  <si>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</si>
  <si>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</si>
  <si>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</si>
  <si>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</si>
  <si>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</si>
  <si>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</si>
  <si>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</si>
  <si>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</si>
  <si>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</si>
  <si>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</si>
  <si>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</si>
  <si>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</si>
  <si>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</si>
  <si>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</si>
  <si>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</si>
  <si>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</si>
  <si>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</si>
  <si>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</si>
  <si>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</si>
  <si>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</si>
  <si>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</si>
  <si>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</si>
  <si>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</si>
  <si>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</si>
  <si>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</si>
  <si>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</si>
  <si>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</si>
  <si>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</si>
  <si>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</si>
  <si>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</si>
  <si>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</si>
  <si>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</si>
  <si>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</si>
  <si>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</si>
  <si>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</si>
  <si>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</si>
  <si>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</si>
  <si>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</si>
  <si>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</si>
  <si>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</si>
  <si>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</si>
  <si>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</si>
  <si>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</si>
  <si>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</si>
  <si>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</si>
  <si>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</si>
  <si>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</si>
  <si>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</si>
  <si>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</si>
  <si>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</si>
  <si>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</si>
  <si>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</si>
  <si>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</si>
  <si>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</si>
  <si>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</si>
  <si>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</si>
  <si>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</si>
  <si>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</si>
  <si>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</si>
  <si>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</si>
  <si>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</si>
  <si>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</si>
  <si>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</si>
  <si>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</si>
  <si>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</si>
  <si>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</si>
  <si>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</si>
  <si>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</si>
  <si>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</si>
  <si>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</si>
  <si>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</si>
  <si>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</si>
  <si>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</si>
  <si>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</si>
  <si>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</si>
  <si>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</si>
  <si>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</si>
  <si>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</si>
  <si>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</si>
  <si>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</si>
  <si>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</si>
  <si>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</si>
  <si>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</si>
  <si>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</si>
  <si>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</si>
  <si>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</si>
  <si>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</si>
  <si>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</si>
  <si>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</si>
  <si>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</si>
  <si>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</si>
  <si>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</si>
  <si>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</si>
  <si>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</si>
  <si>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</si>
  <si>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</si>
  <si>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</si>
  <si>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</si>
  <si>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</si>
  <si>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</si>
  <si>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</si>
  <si>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</si>
  <si>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</si>
  <si>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</si>
  <si>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</si>
  <si>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</si>
  <si>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</si>
  <si>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</si>
  <si>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</si>
  <si>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</si>
  <si>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</si>
  <si>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</si>
  <si>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</si>
  <si>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</si>
  <si>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</si>
  <si>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</si>
  <si>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</si>
  <si>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</si>
  <si>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</si>
  <si>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</si>
  <si>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</si>
  <si>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</si>
  <si>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</si>
  <si>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</si>
  <si>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</si>
  <si>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</si>
  <si>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</si>
  <si>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</si>
  <si>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</si>
  <si>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</si>
  <si>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</si>
  <si>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</si>
  <si>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</si>
  <si>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</si>
  <si>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</si>
  <si>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</si>
  <si>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</si>
  <si>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</si>
  <si>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</si>
  <si>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</si>
  <si>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</si>
  <si>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</si>
  <si>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</si>
  <si>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</si>
  <si>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</si>
  <si>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</si>
  <si>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</si>
  <si>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</si>
  <si>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</si>
  <si>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</si>
  <si>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</si>
  <si>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</si>
  <si>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</si>
  <si>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</si>
  <si>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</si>
  <si>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</si>
  <si>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</si>
  <si>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</si>
  <si>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</si>
  <si>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</si>
  <si>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</si>
  <si>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</si>
  <si>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</si>
  <si>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</si>
  <si>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</si>
  <si>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</si>
  <si>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</si>
  <si>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</si>
  <si>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</si>
  <si>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</si>
  <si>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</si>
  <si>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</si>
  <si>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</si>
  <si>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</si>
  <si>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</si>
  <si>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</si>
  <si>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</si>
  <si>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</si>
  <si>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</si>
  <si>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</si>
  <si>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</si>
  <si>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</si>
  <si>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</si>
  <si>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</si>
  <si>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</si>
  <si>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</si>
  <si>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</si>
  <si>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</si>
  <si>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</si>
  <si>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</si>
  <si>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</si>
  <si>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</si>
  <si>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</si>
  <si>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</si>
  <si>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</si>
  <si>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</si>
  <si>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</si>
  <si>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</si>
  <si>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</si>
  <si>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</si>
  <si>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</si>
  <si>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</si>
  <si>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</si>
  <si>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</si>
  <si>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</si>
  <si>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</si>
  <si>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</si>
  <si>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</si>
  <si>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</si>
  <si>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</si>
  <si>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</si>
  <si>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</si>
  <si>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</si>
  <si>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</si>
  <si>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</si>
  <si>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</si>
  <si>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</si>
  <si>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</si>
  <si>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</si>
  <si>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</si>
  <si>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</si>
  <si>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</si>
  <si>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</si>
  <si>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</si>
  <si>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</si>
  <si>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</si>
  <si>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</si>
  <si>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</si>
  <si>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</si>
  <si>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</si>
  <si>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</si>
  <si>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</si>
  <si>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</si>
  <si>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</si>
  <si>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</si>
  <si>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</si>
  <si>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</si>
  <si>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</si>
  <si>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</si>
  <si>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</si>
  <si>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</si>
  <si>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</si>
  <si>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</si>
  <si>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</si>
  <si>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</si>
  <si>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</si>
  <si>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</si>
  <si>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</si>
  <si>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</si>
  <si>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</si>
  <si>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</si>
  <si>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</si>
  <si>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</si>
  <si>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</si>
  <si>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</si>
  <si>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</si>
  <si>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</si>
  <si>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</si>
  <si>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</si>
  <si>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</si>
  <si>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</si>
  <si>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</si>
  <si>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</si>
  <si>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</si>
  <si>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</si>
  <si>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</si>
  <si>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</si>
  <si>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</si>
  <si>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</si>
  <si>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</si>
  <si>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</si>
  <si>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</si>
  <si>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</si>
  <si>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</si>
  <si>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</si>
  <si>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</si>
  <si>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</si>
  <si>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</si>
  <si>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</si>
  <si>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</si>
  <si>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</si>
  <si>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</si>
  <si>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</si>
  <si>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</si>
  <si>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</si>
  <si>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</si>
  <si>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</si>
  <si>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</si>
  <si>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</si>
  <si>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</si>
  <si>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</si>
  <si>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</si>
  <si>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</si>
  <si>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</si>
  <si>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</si>
  <si>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</si>
  <si>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</si>
  <si>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</si>
  <si>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</si>
  <si>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</si>
  <si>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</si>
  <si>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</si>
  <si>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</si>
  <si>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</si>
  <si>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</si>
  <si>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</si>
  <si>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</si>
  <si>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</si>
  <si>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</si>
  <si>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</si>
  <si>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</si>
  <si>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</si>
  <si>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</si>
  <si>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</si>
  <si>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</si>
  <si>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</si>
  <si>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</si>
  <si>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</si>
  <si>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</si>
  <si>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</si>
  <si>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</si>
  <si>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</si>
  <si>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</si>
  <si>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</si>
  <si>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</si>
  <si>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</si>
  <si>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</si>
  <si>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</si>
  <si>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</si>
  <si>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</si>
  <si>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</si>
  <si>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</si>
  <si>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</si>
  <si>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</si>
  <si>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</si>
  <si>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</si>
  <si>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</si>
  <si>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</si>
  <si>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</si>
  <si>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</si>
  <si>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</si>
  <si>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</si>
  <si>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</si>
  <si>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</si>
  <si>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</si>
  <si>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</si>
  <si>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</si>
  <si>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</si>
  <si>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</si>
  <si>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</si>
  <si>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</si>
  <si>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</si>
  <si>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</si>
  <si>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</si>
  <si>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</si>
  <si>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</si>
  <si>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</si>
  <si>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</si>
  <si>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</si>
  <si>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</si>
  <si>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</si>
  <si>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</si>
  <si>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</si>
  <si>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</si>
  <si>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</si>
  <si>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</si>
  <si>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</si>
  <si>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</si>
  <si>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</si>
  <si>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</si>
  <si>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</si>
  <si>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</si>
  <si>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</si>
  <si>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</si>
  <si>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</si>
  <si>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</si>
  <si>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</si>
  <si>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</si>
  <si>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</si>
  <si>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</si>
  <si>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</si>
  <si>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</si>
  <si>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</si>
  <si>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</si>
  <si>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</si>
  <si>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</si>
  <si>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</si>
  <si>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</si>
  <si>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</si>
  <si>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</si>
  <si>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</si>
  <si>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</si>
  <si>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</si>
  <si>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</si>
  <si>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</si>
  <si>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</si>
  <si>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</si>
  <si>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</si>
  <si>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</si>
  <si>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</si>
  <si>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</si>
  <si>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</si>
  <si>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</si>
  <si>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</si>
  <si>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</si>
  <si>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</si>
  <si>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</si>
  <si>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</si>
  <si>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</si>
  <si>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</si>
  <si>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</si>
  <si>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</si>
  <si>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</si>
  <si>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</si>
  <si>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</si>
  <si>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</si>
  <si>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</si>
  <si>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</si>
  <si>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</si>
  <si>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</si>
  <si>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</si>
  <si>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</si>
  <si>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</si>
  <si>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</si>
  <si>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</si>
  <si>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</si>
  <si>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</si>
  <si>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</si>
  <si>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</si>
  <si>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</si>
  <si>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</si>
  <si>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</si>
  <si>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</si>
  <si>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</si>
  <si>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</si>
  <si>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</si>
  <si>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</si>
  <si>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</si>
  <si>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</si>
  <si>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</si>
  <si>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</si>
  <si>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</si>
  <si>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</si>
  <si>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</si>
  <si>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</si>
  <si>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</si>
  <si>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</si>
  <si>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</si>
  <si>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</si>
  <si>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</si>
  <si>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</si>
  <si>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</si>
  <si>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</si>
  <si>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</si>
  <si>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</si>
  <si>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</si>
  <si>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</si>
  <si>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</si>
  <si>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</si>
  <si>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</si>
  <si>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</si>
  <si>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</si>
  <si>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</si>
  <si>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</si>
  <si>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</si>
  <si>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</si>
  <si>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</si>
  <si>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</si>
  <si>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</si>
  <si>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</si>
  <si>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</si>
  <si>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</si>
  <si>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</si>
  <si>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</si>
  <si>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</si>
  <si>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</si>
  <si>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</si>
  <si>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</si>
  <si>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</si>
  <si>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</si>
  <si>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</si>
  <si>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</si>
  <si>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</si>
  <si>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</si>
  <si>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</si>
  <si>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</si>
  <si>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</si>
  <si>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</si>
  <si>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</si>
  <si>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</si>
  <si>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</si>
  <si>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</si>
  <si>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</si>
  <si>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</si>
  <si>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</si>
  <si>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</si>
  <si>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</si>
  <si>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</si>
  <si>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</si>
  <si>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</si>
  <si>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</si>
  <si>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</si>
  <si>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</si>
  <si>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</si>
  <si>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</si>
  <si>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</si>
  <si>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</si>
  <si>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</si>
  <si>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</si>
  <si>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</si>
  <si>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</si>
  <si>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</si>
  <si>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</si>
  <si>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</si>
  <si>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</si>
  <si>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</si>
  <si>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</si>
  <si>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</si>
  <si>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</si>
  <si>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</si>
  <si>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</si>
  <si>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</si>
  <si>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</si>
  <si>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</si>
  <si>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</si>
  <si>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</si>
  <si>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</si>
  <si>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</si>
  <si>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</si>
  <si>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</si>
  <si>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</si>
  <si>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</si>
  <si>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</si>
  <si>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</si>
  <si>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</si>
  <si>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</si>
  <si>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</si>
  <si>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</si>
  <si>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</si>
  <si>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</si>
  <si>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</si>
  <si>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</si>
  <si>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</si>
  <si>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</si>
  <si>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</si>
  <si>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</si>
  <si>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</si>
  <si>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</si>
  <si>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</si>
  <si>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</si>
  <si>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</si>
  <si>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</si>
  <si>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</si>
  <si>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</si>
  <si>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</si>
  <si>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</si>
  <si>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</si>
  <si>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</si>
  <si>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</si>
  <si>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</si>
  <si>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</si>
  <si>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</si>
  <si>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</si>
  <si>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</si>
  <si>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</si>
  <si>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</si>
  <si>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</si>
  <si>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</si>
  <si>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</si>
  <si>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</si>
  <si>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</si>
  <si>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</si>
  <si>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</si>
  <si>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</si>
  <si>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</si>
  <si>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</si>
  <si>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</si>
  <si>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</si>
  <si>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</si>
  <si>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</si>
  <si>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</si>
  <si>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</si>
  <si>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</si>
  <si>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</si>
  <si>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</si>
  <si>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</si>
  <si>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</si>
  <si>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</si>
  <si>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</si>
  <si>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</si>
  <si>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</si>
  <si>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</si>
  <si>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</si>
  <si>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</si>
  <si>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</si>
  <si>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</si>
  <si>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</si>
  <si>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</si>
  <si>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</si>
  <si>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</si>
  <si>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</si>
  <si>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</si>
  <si>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</si>
  <si>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</si>
  <si>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</si>
  <si>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</si>
  <si>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</si>
  <si>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</si>
  <si>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</si>
  <si>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</si>
  <si>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</si>
  <si>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</si>
  <si>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</si>
  <si>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</si>
  <si>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</si>
  <si>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</si>
  <si>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</si>
  <si>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</si>
  <si>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</si>
  <si>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</si>
  <si>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</si>
  <si>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</si>
  <si>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</si>
  <si>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</si>
  <si>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</si>
  <si>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</si>
  <si>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</si>
  <si>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</si>
  <si>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</si>
  <si>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</si>
  <si>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</si>
  <si>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</si>
  <si>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</si>
  <si>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</si>
  <si>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</si>
  <si>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</si>
  <si>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</si>
  <si>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</si>
  <si>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</si>
  <si>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</si>
  <si>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</si>
  <si>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</si>
  <si>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</si>
  <si>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</si>
  <si>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</si>
  <si>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</si>
  <si>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</si>
  <si>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</si>
  <si>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</si>
  <si>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</si>
  <si>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</si>
  <si>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</si>
  <si>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</si>
  <si>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</si>
  <si>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</si>
  <si>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</si>
  <si>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</si>
  <si>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</si>
  <si>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</si>
  <si>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</si>
  <si>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</si>
  <si>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</si>
  <si>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</si>
  <si>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</si>
  <si>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</si>
  <si>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</si>
  <si>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</si>
  <si>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</si>
  <si>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</si>
  <si>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</si>
  <si>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</si>
  <si>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</si>
  <si>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</si>
  <si>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</si>
  <si>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</si>
  <si>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</si>
  <si>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</si>
  <si>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</si>
  <si>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</si>
  <si>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</si>
  <si>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</si>
  <si>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</si>
  <si>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</si>
  <si>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</si>
  <si>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</si>
  <si>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</si>
  <si>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</si>
  <si>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</si>
  <si>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</si>
  <si>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</si>
  <si>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</si>
  <si>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</si>
  <si>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</si>
  <si>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</si>
  <si>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</si>
  <si>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</si>
  <si>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</si>
  <si>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</si>
  <si>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</si>
  <si>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</si>
  <si>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</si>
  <si>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</si>
  <si>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</si>
  <si>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</si>
  <si>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</si>
  <si>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</si>
  <si>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</si>
  <si>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</si>
  <si>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</si>
  <si>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</si>
  <si>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</si>
  <si>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</si>
  <si>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</si>
  <si>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</si>
  <si>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</si>
  <si>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</si>
  <si>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</si>
  <si>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</si>
  <si>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</si>
  <si>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</si>
  <si>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</si>
  <si>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</si>
  <si>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</si>
  <si>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</si>
  <si>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</si>
  <si>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</si>
  <si>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</si>
  <si>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</si>
  <si>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</si>
  <si>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</si>
  <si>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</si>
  <si>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</si>
  <si>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</si>
  <si>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</si>
  <si>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</si>
  <si>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</si>
  <si>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</si>
  <si>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</si>
  <si>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</si>
  <si>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</si>
  <si>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</si>
  <si>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</si>
  <si>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</si>
  <si>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</si>
  <si>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</si>
  <si>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</si>
  <si>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</si>
  <si>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</si>
  <si>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</si>
  <si>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</si>
  <si>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</si>
  <si>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</si>
  <si>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</si>
  <si>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</si>
  <si>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</si>
  <si>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</si>
  <si>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</si>
  <si>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</si>
  <si>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</si>
  <si>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</si>
  <si>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</si>
  <si>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</si>
  <si>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</si>
  <si>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</si>
  <si>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</si>
  <si>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</si>
  <si>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</si>
  <si>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</si>
  <si>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</si>
  <si>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</si>
  <si>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</si>
  <si>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</si>
  <si>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</si>
  <si>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</si>
  <si>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</si>
  <si>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</si>
  <si>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</si>
  <si>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</si>
  <si>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</si>
  <si>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</si>
  <si>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</si>
  <si>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</si>
  <si>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</si>
  <si>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</si>
  <si>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</si>
  <si>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</si>
  <si>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</si>
  <si>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</si>
  <si>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</si>
  <si>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</si>
  <si>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</si>
  <si>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</si>
  <si>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</si>
  <si>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</si>
  <si>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</si>
  <si>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</si>
  <si>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</si>
  <si>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</si>
  <si>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</si>
  <si>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</si>
  <si>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</si>
  <si>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</si>
  <si>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</si>
  <si>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</si>
  <si>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</si>
  <si>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</si>
  <si>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</si>
  <si>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</si>
  <si>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</si>
  <si>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</si>
  <si>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</si>
  <si>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</si>
  <si>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</si>
  <si>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</si>
  <si>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</si>
  <si>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</si>
  <si>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</si>
  <si>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</si>
  <si>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</si>
  <si>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</si>
  <si>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</si>
  <si>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</si>
  <si>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</si>
  <si>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</si>
  <si>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</si>
  <si>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</si>
  <si>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</si>
  <si>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</si>
  <si>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</si>
  <si>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</si>
  <si>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</si>
  <si>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</si>
  <si>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</si>
  <si>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</si>
  <si>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</si>
  <si>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</si>
  <si>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</si>
  <si>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</si>
  <si>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</si>
  <si>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</si>
  <si>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</si>
  <si>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</si>
  <si>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</si>
  <si>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</si>
  <si>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</si>
  <si>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</si>
  <si>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</si>
  <si>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</si>
  <si>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</si>
  <si>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</si>
  <si>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</si>
  <si>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</si>
  <si>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</si>
  <si>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</si>
  <si>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</si>
  <si>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</si>
  <si>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</si>
  <si>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</si>
  <si>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</si>
  <si>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</si>
  <si>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</si>
  <si>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</si>
  <si>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</si>
  <si>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</si>
  <si>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</si>
  <si>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</si>
  <si>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</si>
  <si>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</si>
  <si>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</si>
  <si>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</si>
  <si>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</si>
  <si>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</si>
  <si>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</si>
  <si>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</si>
  <si>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</si>
  <si>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</si>
  <si>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</si>
  <si>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</si>
  <si>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</si>
  <si>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</si>
  <si>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</si>
  <si>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</si>
  <si>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</si>
  <si>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</si>
  <si>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</si>
  <si>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</si>
  <si>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</si>
  <si>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</si>
  <si>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</si>
  <si>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</si>
  <si>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</si>
  <si>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</si>
  <si>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</si>
  <si>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</si>
  <si>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</si>
  <si>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</si>
  <si>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</si>
  <si>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</si>
  <si>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</si>
  <si>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</si>
  <si>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</si>
  <si>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</si>
  <si>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</si>
  <si>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</si>
  <si>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</si>
  <si>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</si>
  <si>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</si>
  <si>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</si>
  <si>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</si>
  <si>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</si>
  <si>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</si>
  <si>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</si>
  <si>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</si>
  <si>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</si>
  <si>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</si>
  <si>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</si>
  <si>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</si>
  <si>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</si>
  <si>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</si>
  <si>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</si>
  <si>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</si>
  <si>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</si>
  <si>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</si>
  <si>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</si>
  <si>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</si>
  <si>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</si>
  <si>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</si>
  <si>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</si>
  <si>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</si>
  <si>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</si>
  <si>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</si>
  <si>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</si>
  <si>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</si>
  <si>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</si>
  <si>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</si>
  <si>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</si>
  <si>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</si>
  <si>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</si>
  <si>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</si>
  <si>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</si>
  <si>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</si>
  <si>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</si>
  <si>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</si>
  <si>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</si>
  <si>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</si>
  <si>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</si>
  <si>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</si>
  <si>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</si>
  <si>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</si>
  <si>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</si>
  <si>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</si>
  <si>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</si>
  <si>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</si>
  <si>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</si>
  <si>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</si>
  <si>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</si>
  <si>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</si>
  <si>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</si>
  <si>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</si>
  <si>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</si>
  <si>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</si>
  <si>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</si>
  <si>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</si>
  <si>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</si>
  <si>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</si>
  <si>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</si>
  <si>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</si>
  <si>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</si>
  <si>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</si>
  <si>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</si>
  <si>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</si>
  <si>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</si>
  <si>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</si>
  <si>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</si>
  <si>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</si>
  <si>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</si>
  <si>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</si>
  <si>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</si>
  <si>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</si>
  <si>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</si>
  <si>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</si>
  <si>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</si>
  <si>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</si>
  <si>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</si>
  <si>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</si>
  <si>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</si>
  <si>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</si>
  <si>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</si>
  <si>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</si>
  <si>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</si>
  <si>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</si>
  <si>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</si>
  <si>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</si>
  <si>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</si>
  <si>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</si>
  <si>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</si>
  <si>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</si>
  <si>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</si>
  <si>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</si>
  <si>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</si>
  <si>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</si>
  <si>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</si>
  <si>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</si>
  <si>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</si>
  <si>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</si>
  <si>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</si>
  <si>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</si>
  <si>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</si>
  <si>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</si>
  <si>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</si>
  <si>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</si>
  <si>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</si>
  <si>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</si>
  <si>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</si>
  <si>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</si>
  <si>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</si>
  <si>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</si>
  <si>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</si>
  <si>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</si>
  <si>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</si>
  <si>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</si>
  <si>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</si>
  <si>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</si>
  <si>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</si>
  <si>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</si>
  <si>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</si>
  <si>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</si>
  <si>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</si>
  <si>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</si>
  <si>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</si>
  <si>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</si>
  <si>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</si>
  <si>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</si>
  <si>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</si>
  <si>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</si>
  <si>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</si>
  <si>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</si>
  <si>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</si>
  <si>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</si>
  <si>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</si>
  <si>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</si>
  <si>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</si>
  <si>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</si>
  <si>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</si>
  <si>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</si>
  <si>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</si>
  <si>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</si>
  <si>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</si>
  <si>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</si>
  <si>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</si>
  <si>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</si>
  <si>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</si>
  <si>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</si>
  <si>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</si>
  <si>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</si>
  <si>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</si>
  <si>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</si>
  <si>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</si>
  <si>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</si>
  <si>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</si>
  <si>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</si>
  <si>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</si>
  <si>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</si>
  <si>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</si>
  <si>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</si>
  <si>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</si>
  <si>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</si>
  <si>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</si>
  <si>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</si>
  <si>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</si>
  <si>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</si>
  <si>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</si>
  <si>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</si>
  <si>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</si>
  <si>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</si>
  <si>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</si>
  <si>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</si>
  <si>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</si>
  <si>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</si>
  <si>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</si>
  <si>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</si>
  <si>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</si>
  <si>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</si>
  <si>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</si>
  <si>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</si>
  <si>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</si>
  <si>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</si>
  <si>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</si>
  <si>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</si>
  <si>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</si>
  <si>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</si>
  <si>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</si>
  <si>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</si>
  <si>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</si>
  <si>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</si>
  <si>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</si>
  <si>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</si>
  <si>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</si>
  <si>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</si>
  <si>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</si>
  <si>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</si>
  <si>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</si>
  <si>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</si>
  <si>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</si>
  <si>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</si>
  <si>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</si>
  <si>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</si>
  <si>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</si>
  <si>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</si>
  <si>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</si>
  <si>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</si>
  <si>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</si>
  <si>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</si>
  <si>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</si>
  <si>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</si>
  <si>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</si>
  <si>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</si>
  <si>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</si>
  <si>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</si>
  <si>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</si>
  <si>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</si>
  <si>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</si>
  <si>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</si>
  <si>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</si>
  <si>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</si>
  <si>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</si>
  <si>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</si>
  <si>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</si>
  <si>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</si>
  <si>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</si>
  <si>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</si>
  <si>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</si>
  <si>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</si>
  <si>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</si>
  <si>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</si>
  <si>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</si>
  <si>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</si>
  <si>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</si>
  <si>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</si>
  <si>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</si>
  <si>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</si>
  <si>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</si>
  <si>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</si>
  <si>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</si>
  <si>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</si>
  <si>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</si>
  <si>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</si>
  <si>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</si>
  <si>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</si>
  <si>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</si>
  <si>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</si>
  <si>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</si>
  <si>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</si>
  <si>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</si>
  <si>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</si>
  <si>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</si>
  <si>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</si>
  <si>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</si>
  <si>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</si>
  <si>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</si>
  <si>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</si>
  <si>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</si>
  <si>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</si>
  <si>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</si>
  <si>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</si>
  <si>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</si>
  <si>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</si>
  <si>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</si>
  <si>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</si>
  <si>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</si>
  <si>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</si>
  <si>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</si>
  <si>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</si>
  <si>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</si>
  <si>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</si>
  <si>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</si>
  <si>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</si>
  <si>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</si>
  <si>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</si>
  <si>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</si>
  <si>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</si>
  <si>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</si>
  <si>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</si>
  <si>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</si>
  <si>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</si>
  <si>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</si>
  <si>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</si>
  <si>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</si>
  <si>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</si>
  <si>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</si>
  <si>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</si>
  <si>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</si>
  <si>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</si>
  <si>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</si>
  <si>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</si>
  <si>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</si>
  <si>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</si>
  <si>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</si>
  <si>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</si>
  <si>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</si>
  <si>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</si>
  <si>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</si>
  <si>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</si>
  <si>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</si>
  <si>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</si>
  <si>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</si>
  <si>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</si>
  <si>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</si>
  <si>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</si>
  <si>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</si>
  <si>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</si>
  <si>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</si>
  <si>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</si>
  <si>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</si>
  <si>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</si>
  <si>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</si>
  <si>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</si>
  <si>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</si>
  <si>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</si>
  <si>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</si>
  <si>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</si>
  <si>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</si>
  <si>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</si>
  <si>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</si>
  <si>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</si>
  <si>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</si>
  <si>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</si>
  <si>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</si>
  <si>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</si>
  <si>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</si>
  <si>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</si>
  <si>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</si>
  <si>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</si>
  <si>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</si>
  <si>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</si>
  <si>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</si>
  <si>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</si>
  <si>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</si>
  <si>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</si>
  <si>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</si>
  <si>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</si>
  <si>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</si>
  <si>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</si>
  <si>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</si>
  <si>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</si>
  <si>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</si>
  <si>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</si>
  <si>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</si>
  <si>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</si>
  <si>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</si>
  <si>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</si>
  <si>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</si>
  <si>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</si>
  <si>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</si>
  <si>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</si>
  <si>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</si>
  <si>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</si>
  <si>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</si>
  <si>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</si>
  <si>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</si>
  <si>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</si>
  <si>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</si>
  <si>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</si>
  <si>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</si>
  <si>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</si>
  <si>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</si>
  <si>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</si>
  <si>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</si>
  <si>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</si>
  <si>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</si>
  <si>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</si>
  <si>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</si>
  <si>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</si>
  <si>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</si>
  <si>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</si>
  <si>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</si>
  <si>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</si>
  <si>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</si>
  <si>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</si>
  <si>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</si>
  <si>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</si>
  <si>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</si>
  <si>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</si>
  <si>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</si>
  <si>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</si>
  <si>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</si>
  <si>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</si>
  <si>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</si>
  <si>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</si>
  <si>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</si>
  <si>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</si>
  <si>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</si>
  <si>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</si>
  <si>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</si>
  <si>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</si>
  <si>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</si>
  <si>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</si>
  <si>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</si>
  <si>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</si>
  <si>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</si>
  <si>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</si>
  <si>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</si>
  <si>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</si>
  <si>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</si>
  <si>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</si>
  <si>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</si>
  <si>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</si>
  <si>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</si>
  <si>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</si>
  <si>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</si>
  <si>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</si>
  <si>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</si>
  <si>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</si>
  <si>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</si>
  <si>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</si>
  <si>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</si>
  <si>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</si>
  <si>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</si>
  <si>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</si>
  <si>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</si>
  <si>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</si>
  <si>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</si>
  <si>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</si>
  <si>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</si>
  <si>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</si>
  <si>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</si>
  <si>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</si>
  <si>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</si>
  <si>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</si>
  <si>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</si>
  <si>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</si>
  <si>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</si>
  <si>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</si>
  <si>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</si>
  <si>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</si>
  <si>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</si>
  <si>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</si>
  <si>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</si>
  <si>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</si>
  <si>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</si>
  <si>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</si>
  <si>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</si>
  <si>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</si>
  <si>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</si>
  <si>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</si>
  <si>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</si>
  <si>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</si>
  <si>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</si>
  <si>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</si>
  <si>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</si>
  <si>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</si>
  <si>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</si>
  <si>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</si>
  <si>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</si>
  <si>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</si>
  <si>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</si>
  <si>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</si>
  <si>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</si>
  <si>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</si>
  <si>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</si>
  <si>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</si>
  <si>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</si>
  <si>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</si>
  <si>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</si>
  <si>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</si>
  <si>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</si>
  <si>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</si>
  <si>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</si>
  <si>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</si>
  <si>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</si>
  <si>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</si>
  <si>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</si>
  <si>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</si>
  <si>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</si>
  <si>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</si>
  <si>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</si>
  <si>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</si>
  <si>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</si>
  <si>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</si>
  <si>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</si>
  <si>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</si>
  <si>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</si>
  <si>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</si>
  <si>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</si>
  <si>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</si>
  <si>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</si>
  <si>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</si>
  <si>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</si>
  <si>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</si>
  <si>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</si>
  <si>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</si>
  <si>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</si>
  <si>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</si>
  <si>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</si>
  <si>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</si>
  <si>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</si>
  <si>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</si>
  <si>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</si>
  <si>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</si>
  <si>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</si>
  <si>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</si>
  <si>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</si>
  <si>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</si>
  <si>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</si>
  <si>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</si>
  <si>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</si>
  <si>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</si>
  <si>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</si>
  <si>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</si>
  <si>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</si>
  <si>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</si>
  <si>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</si>
  <si>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</si>
  <si>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</si>
  <si>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</si>
  <si>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</si>
  <si>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</si>
  <si>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</si>
  <si>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</si>
  <si>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</si>
  <si>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</si>
  <si>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</si>
  <si>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</si>
  <si>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</si>
  <si>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</si>
  <si>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</si>
  <si>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</si>
  <si>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</si>
  <si>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</si>
  <si>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</si>
  <si>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</si>
  <si>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</si>
  <si>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</si>
  <si>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</si>
  <si>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</si>
  <si>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</si>
  <si>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</si>
  <si>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</si>
  <si>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</si>
  <si>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</si>
  <si>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</si>
  <si>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</si>
  <si>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</si>
  <si>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</si>
  <si>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</si>
  <si>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</si>
  <si>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</si>
  <si>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</si>
  <si>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</si>
  <si>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</si>
  <si>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</si>
  <si>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</si>
  <si>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</si>
  <si>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</si>
  <si>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</si>
  <si>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</si>
  <si>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</si>
  <si>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</si>
  <si>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</si>
  <si>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</si>
  <si>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</si>
  <si>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</si>
  <si>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</si>
  <si>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</si>
  <si>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</si>
  <si>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</si>
  <si>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</si>
  <si>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</si>
  <si>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</si>
  <si>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</si>
  <si>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</si>
  <si>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</si>
  <si>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</si>
  <si>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</si>
  <si>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</si>
  <si>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</si>
  <si>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</si>
  <si>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</si>
  <si>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</si>
  <si>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</si>
  <si>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</si>
  <si>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</si>
  <si>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</si>
  <si>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</si>
  <si>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</si>
  <si>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</si>
  <si>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</si>
  <si>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</si>
  <si>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</si>
  <si>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</si>
  <si>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</si>
  <si>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</si>
  <si>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</si>
  <si>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</si>
  <si>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</si>
  <si>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</si>
  <si>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</si>
  <si>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</si>
  <si>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</si>
  <si>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</si>
  <si>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</si>
  <si>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</si>
  <si>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</si>
  <si>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</si>
  <si>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</si>
  <si>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</si>
  <si>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</si>
  <si>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</si>
  <si>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</si>
  <si>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</si>
  <si>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</si>
  <si>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</si>
  <si>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</si>
  <si>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</si>
  <si>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</si>
  <si>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</si>
  <si>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</si>
  <si>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</si>
  <si>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</si>
  <si>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</si>
  <si>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</si>
  <si>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</si>
  <si>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</si>
  <si>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</si>
  <si>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</si>
  <si>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</si>
  <si>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</si>
  <si>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</si>
  <si>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</si>
  <si>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</si>
  <si>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</si>
  <si>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</si>
  <si>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</si>
  <si>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</si>
  <si>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</si>
  <si>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</si>
  <si>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</si>
  <si>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</si>
  <si>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</si>
  <si>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</si>
  <si>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</si>
  <si>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</si>
  <si>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</si>
  <si>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</si>
  <si>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</si>
  <si>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</si>
  <si>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</si>
  <si>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</si>
  <si>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</si>
  <si>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</si>
  <si>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</si>
  <si>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</si>
  <si>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</si>
  <si>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</si>
  <si>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</si>
  <si>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</si>
  <si>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</si>
  <si>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</si>
  <si>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</si>
  <si>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</si>
  <si>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</si>
  <si>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</si>
  <si>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</si>
  <si>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</si>
  <si>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</si>
  <si>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</si>
  <si>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</si>
  <si>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</si>
  <si>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</si>
  <si>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</si>
  <si>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</si>
  <si>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</si>
  <si>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</si>
  <si>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</si>
  <si>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</si>
  <si>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</si>
  <si>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</si>
  <si>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</si>
  <si>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</si>
  <si>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</si>
  <si>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</si>
  <si>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</si>
  <si>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</si>
  <si>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</si>
  <si>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</si>
  <si>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</si>
  <si>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</si>
  <si>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</si>
  <si>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</si>
  <si>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</si>
  <si>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</si>
  <si>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</si>
  <si>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</si>
  <si>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</si>
  <si>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</si>
  <si>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</si>
  <si>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</si>
  <si>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</si>
  <si>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</si>
  <si>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</si>
  <si>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</si>
  <si>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</si>
  <si>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</si>
  <si>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</si>
  <si>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</si>
  <si>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</si>
  <si>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</si>
  <si>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</si>
  <si>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</si>
  <si>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</si>
  <si>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</si>
  <si>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</si>
  <si>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</si>
  <si>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</si>
  <si>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</si>
  <si>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</si>
  <si>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</si>
  <si>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</si>
  <si>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</si>
  <si>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</si>
  <si>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</si>
  <si>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</si>
  <si>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</si>
  <si>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</si>
  <si>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</si>
  <si>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</si>
  <si>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</si>
  <si>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</si>
  <si>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</si>
  <si>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</si>
  <si>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</si>
  <si>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</si>
  <si>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</si>
  <si>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</si>
  <si>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</si>
  <si>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</si>
  <si>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</si>
  <si>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</si>
  <si>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</si>
  <si>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</si>
  <si>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</si>
  <si>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</si>
  <si>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</si>
  <si>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</si>
  <si>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</si>
  <si>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</si>
  <si>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</si>
  <si>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</si>
  <si>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</si>
  <si>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</si>
  <si>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</si>
  <si>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</si>
  <si>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</si>
  <si>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</si>
  <si>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</si>
  <si>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</si>
  <si>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</si>
  <si>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</si>
  <si>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</si>
  <si>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</si>
  <si>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</si>
  <si>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</si>
  <si>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</si>
  <si>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</si>
  <si>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</si>
  <si>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</si>
  <si>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</si>
  <si>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</si>
  <si>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</si>
  <si>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</si>
  <si>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</si>
  <si>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</si>
  <si>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</si>
  <si>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</si>
  <si>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</si>
  <si>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</si>
  <si>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</si>
  <si>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</si>
  <si>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</si>
  <si>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</si>
  <si>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</si>
  <si>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</si>
  <si>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</si>
  <si>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</si>
  <si>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</si>
  <si>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</si>
  <si>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</si>
  <si>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</si>
  <si>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</si>
  <si>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</si>
  <si>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</si>
  <si>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</si>
  <si>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</si>
  <si>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</si>
  <si>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</si>
  <si>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</si>
  <si>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</si>
  <si>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</si>
  <si>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</si>
  <si>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</si>
  <si>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</si>
  <si>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</si>
  <si>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</si>
  <si>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</si>
  <si>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</si>
  <si>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</si>
  <si>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</si>
  <si>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</si>
  <si>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</si>
  <si>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</si>
  <si>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</si>
  <si>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</si>
  <si>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</si>
  <si>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</si>
  <si>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</si>
  <si>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</si>
  <si>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</si>
  <si>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</si>
  <si>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</si>
  <si>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</si>
  <si>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</si>
  <si>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</si>
  <si>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</si>
  <si>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</si>
  <si>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</si>
  <si>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</si>
  <si>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</si>
  <si>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</si>
  <si>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</si>
  <si>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</si>
  <si>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</si>
  <si>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</si>
  <si>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</si>
  <si>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</si>
  <si>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</si>
  <si>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</si>
  <si>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</si>
  <si>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</si>
  <si>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</si>
  <si>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</si>
  <si>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</si>
  <si>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</si>
  <si>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</si>
  <si>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</si>
  <si>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</si>
  <si>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</si>
  <si>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</si>
  <si>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</si>
  <si>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</si>
  <si>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</si>
  <si>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</si>
  <si>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</si>
  <si>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</si>
  <si>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</si>
  <si>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</si>
  <si>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</si>
  <si>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</si>
  <si>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</si>
  <si>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</si>
  <si>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</si>
  <si>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</si>
  <si>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</si>
  <si>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</si>
  <si>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</si>
  <si>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</si>
  <si>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</si>
  <si>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</si>
  <si>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</si>
  <si>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</si>
  <si>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</si>
  <si>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</si>
  <si>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</si>
  <si>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</si>
  <si>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</si>
  <si>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</si>
  <si>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</si>
  <si>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</si>
  <si>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</si>
  <si>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</si>
  <si>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</si>
  <si>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</si>
  <si>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</si>
  <si>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</si>
  <si>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</si>
  <si>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</si>
  <si>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</si>
  <si>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</si>
  <si>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</si>
  <si>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</si>
  <si>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</si>
  <si>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</si>
  <si>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</si>
  <si>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</si>
  <si>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</si>
  <si>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</si>
  <si>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</si>
  <si>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</si>
  <si>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</si>
  <si>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</si>
  <si>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</si>
  <si>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</si>
  <si>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</si>
  <si>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</si>
  <si>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</si>
  <si>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</si>
  <si>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</si>
  <si>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</si>
  <si>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</si>
  <si>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</si>
  <si>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</si>
  <si>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</si>
  <si>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</si>
  <si>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</si>
  <si>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</si>
  <si>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</si>
  <si>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</si>
  <si>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</si>
  <si>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</si>
  <si>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</si>
  <si>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</si>
  <si>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</si>
  <si>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</si>
  <si>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</si>
  <si>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</si>
  <si>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</si>
  <si>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</si>
  <si>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</si>
  <si>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</si>
  <si>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</si>
  <si>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</si>
  <si>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</si>
  <si>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</si>
  <si>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</si>
  <si>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</si>
  <si>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</si>
  <si>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</si>
  <si>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</si>
  <si>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</si>
  <si>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</si>
  <si>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</si>
  <si>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</si>
  <si>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</si>
  <si>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</si>
  <si>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</si>
  <si>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</si>
  <si>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</si>
  <si>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</si>
  <si>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</si>
  <si>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</si>
  <si>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</si>
  <si>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</si>
  <si>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</si>
  <si>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</si>
  <si>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</si>
  <si>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</si>
  <si>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</si>
  <si>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</si>
  <si>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</si>
  <si>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</si>
  <si>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</si>
  <si>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</si>
  <si>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</si>
  <si>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</si>
  <si>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</si>
  <si>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</si>
  <si>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</si>
  <si>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</si>
  <si>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</si>
  <si>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</si>
  <si>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</si>
  <si>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</si>
  <si>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</si>
  <si>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</si>
  <si>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</si>
  <si>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</si>
  <si>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</si>
  <si>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</si>
  <si>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</si>
  <si>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</si>
  <si>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</si>
  <si>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</si>
  <si>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</si>
  <si>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</si>
  <si>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</si>
  <si>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</si>
  <si>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</si>
  <si>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</si>
  <si>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</si>
  <si>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</si>
  <si>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</si>
  <si>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</si>
  <si>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</si>
  <si>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</si>
  <si>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</si>
  <si>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</si>
  <si>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</si>
  <si>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</si>
  <si>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</si>
  <si>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</si>
  <si>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</si>
  <si>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</si>
  <si>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</si>
  <si>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</si>
  <si>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</si>
  <si>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</si>
  <si>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</si>
  <si>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</si>
  <si>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</si>
  <si>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</si>
  <si>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</si>
  <si>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</si>
  <si>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</si>
  <si>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</si>
  <si>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</si>
  <si>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</si>
  <si>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</si>
  <si>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</si>
  <si>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</si>
  <si>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</si>
  <si>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</si>
  <si>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</si>
  <si>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</si>
  <si>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</si>
  <si>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</si>
  <si>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</si>
  <si>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</si>
  <si>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</si>
  <si>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</si>
  <si>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</si>
  <si>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</si>
  <si>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</si>
  <si>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</si>
  <si>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</si>
  <si>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</si>
  <si>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</si>
  <si>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</si>
  <si>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</si>
  <si>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</si>
  <si>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</si>
  <si>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</si>
  <si>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</si>
  <si>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</si>
  <si>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</si>
  <si>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</si>
  <si>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</si>
  <si>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</si>
  <si>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</si>
  <si>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</si>
  <si>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</si>
  <si>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</si>
  <si>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</si>
  <si>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</si>
  <si>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</si>
  <si>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</si>
  <si>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</si>
  <si>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</si>
  <si>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</si>
  <si>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</si>
  <si>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</si>
  <si>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</si>
  <si>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</si>
  <si>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</si>
  <si>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</si>
  <si>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</si>
  <si>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</si>
  <si>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</si>
  <si>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</si>
  <si>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</si>
  <si>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</si>
  <si>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</si>
  <si>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</si>
  <si>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</si>
  <si>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</si>
  <si>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</si>
  <si>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</si>
  <si>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</si>
  <si>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</si>
  <si>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</si>
  <si>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</si>
  <si>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</si>
  <si>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</si>
  <si>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</si>
  <si>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</si>
  <si>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</si>
  <si>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</si>
  <si>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</si>
  <si>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</si>
  <si>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</si>
  <si>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</si>
  <si>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</si>
  <si>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</si>
  <si>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</si>
  <si>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</si>
  <si>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</si>
  <si>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</si>
  <si>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</si>
  <si>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</si>
  <si>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</si>
  <si>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</si>
  <si>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</si>
  <si>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</si>
  <si>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</si>
  <si>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</si>
  <si>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</si>
  <si>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</si>
  <si>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</si>
  <si>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</si>
  <si>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</si>
  <si>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</si>
  <si>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</si>
  <si>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</si>
  <si>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</si>
  <si>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</si>
  <si>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</si>
  <si>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</si>
  <si>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</si>
  <si>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</si>
  <si>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</si>
  <si>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</si>
  <si>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</si>
  <si>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</si>
  <si>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</si>
  <si>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</si>
  <si>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</si>
  <si>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</si>
  <si>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</si>
  <si>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</si>
  <si>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</si>
  <si>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</si>
  <si>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</si>
  <si>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</si>
  <si>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</si>
  <si>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</si>
  <si>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</si>
  <si>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</si>
  <si>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</si>
  <si>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</si>
  <si>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</si>
  <si>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</si>
  <si>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</si>
  <si>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</si>
  <si>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</si>
  <si>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</si>
  <si>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</si>
  <si>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</si>
  <si>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</si>
  <si>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</si>
  <si>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</si>
  <si>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</si>
  <si>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</si>
  <si>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</si>
  <si>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</si>
  <si>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</si>
  <si>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</si>
  <si>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</si>
  <si>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</si>
  <si>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</si>
  <si>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</si>
  <si>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</si>
  <si>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</si>
  <si>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</si>
  <si>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</si>
  <si>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</si>
  <si>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</si>
  <si>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</si>
  <si>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</si>
  <si>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</si>
  <si>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</si>
  <si>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</si>
  <si>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</si>
  <si>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</si>
  <si>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</si>
  <si>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</si>
  <si>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</si>
  <si>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</si>
  <si>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</si>
  <si>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</si>
  <si>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</si>
  <si>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</si>
  <si>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</si>
  <si>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</si>
  <si>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</si>
  <si>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</si>
  <si>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</si>
  <si>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</si>
  <si>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</si>
  <si>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</si>
  <si>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</si>
  <si>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</si>
  <si>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</si>
  <si>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</si>
  <si>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</si>
  <si>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</si>
  <si>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</si>
  <si>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</si>
  <si>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</si>
  <si>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</si>
  <si>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</si>
  <si>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</si>
  <si>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</si>
  <si>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</si>
  <si>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</si>
  <si>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</si>
  <si>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</si>
  <si>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</si>
  <si>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</si>
  <si>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</si>
  <si>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</si>
  <si>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</si>
  <si>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</si>
  <si>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</si>
  <si>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</si>
  <si>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</si>
  <si>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</si>
  <si>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</si>
  <si>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</si>
  <si>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</si>
  <si>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</si>
  <si>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</si>
  <si>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</si>
  <si>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</si>
  <si>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</si>
  <si>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</si>
  <si>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</si>
  <si>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</si>
  <si>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</si>
  <si>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</si>
  <si>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</si>
  <si>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</si>
  <si>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</si>
  <si>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</si>
  <si>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</si>
  <si>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</si>
  <si>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</si>
  <si>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</si>
  <si>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</si>
  <si>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</si>
  <si>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</si>
  <si>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</si>
  <si>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</si>
  <si>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</si>
  <si>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</si>
  <si>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</si>
  <si>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</si>
  <si>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</si>
  <si>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</si>
  <si>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</si>
  <si>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</si>
  <si>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</si>
  <si>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</si>
  <si>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</si>
  <si>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</si>
  <si>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</si>
  <si>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</si>
  <si>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</si>
  <si>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</si>
  <si>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</si>
  <si>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</si>
  <si>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</si>
  <si>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</si>
  <si>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</si>
  <si>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</si>
  <si>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</si>
  <si>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</si>
  <si>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</si>
  <si>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</si>
  <si>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</si>
  <si>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</si>
  <si>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</si>
  <si>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</si>
  <si>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</si>
  <si>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</si>
  <si>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</si>
  <si>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</si>
  <si>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</si>
  <si>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</si>
  <si>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</si>
  <si>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</si>
  <si>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</si>
  <si>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</si>
  <si>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</si>
  <si>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</si>
  <si>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</si>
  <si>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</si>
  <si>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</si>
  <si>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</si>
  <si>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</si>
  <si>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</si>
  <si>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</si>
  <si>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</si>
  <si>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</si>
  <si>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</si>
  <si>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</si>
  <si>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</si>
  <si>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</si>
  <si>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</si>
  <si>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</si>
  <si>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</si>
  <si>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</si>
  <si>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</si>
  <si>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</si>
  <si>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</si>
  <si>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</si>
  <si>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</si>
  <si>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</si>
  <si>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</si>
  <si>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</si>
  <si>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</si>
  <si>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</si>
  <si>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</si>
  <si>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</si>
  <si>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</si>
  <si>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</si>
  <si>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</si>
  <si>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</si>
  <si>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</si>
  <si>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</si>
  <si>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</si>
  <si>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</si>
  <si>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</si>
  <si>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</si>
  <si>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</si>
  <si>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</si>
  <si>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</si>
  <si>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</si>
  <si>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</si>
  <si>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</si>
  <si>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</si>
  <si>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</si>
  <si>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</si>
  <si>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</si>
  <si>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</si>
  <si>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</si>
  <si>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</si>
  <si>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</si>
  <si>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</si>
  <si>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</si>
  <si>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</si>
  <si>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</si>
  <si>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</si>
  <si>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</si>
  <si>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</si>
  <si>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</si>
  <si>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</si>
  <si>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</si>
  <si>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</si>
  <si>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</si>
  <si>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</si>
  <si>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</si>
  <si>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</si>
  <si>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</si>
  <si>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</si>
  <si>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</si>
  <si>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</si>
  <si>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</si>
  <si>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</si>
  <si>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</si>
  <si>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</si>
  <si>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</si>
  <si>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</si>
  <si>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</si>
  <si>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</si>
  <si>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</si>
  <si>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</si>
  <si>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</si>
  <si>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</si>
  <si>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</si>
  <si>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</si>
  <si>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</si>
  <si>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</si>
  <si>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</si>
  <si>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</si>
  <si>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</si>
  <si>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</si>
  <si>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</si>
  <si>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</si>
  <si>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</si>
  <si>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</si>
  <si>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</si>
  <si>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</si>
  <si>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</si>
  <si>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</si>
  <si>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</si>
  <si>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</si>
  <si>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</si>
  <si>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</si>
  <si>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</si>
  <si>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</si>
  <si>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</si>
  <si>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</si>
  <si>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</si>
  <si>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</si>
  <si>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</si>
  <si>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</si>
  <si>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</si>
  <si>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</si>
  <si>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</si>
  <si>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</si>
  <si>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</si>
  <si>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</si>
  <si>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</si>
  <si>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</si>
  <si>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</si>
  <si>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</si>
  <si>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</si>
  <si>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</si>
  <si>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</si>
  <si>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</si>
  <si>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</si>
  <si>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</si>
  <si>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</si>
  <si>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</si>
  <si>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</si>
  <si>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</si>
  <si>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</si>
  <si>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</si>
  <si>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</si>
  <si>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</si>
  <si>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</si>
  <si>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</si>
  <si>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</si>
  <si>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</si>
  <si>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</si>
  <si>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</si>
  <si>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</si>
  <si>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</si>
  <si>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</si>
  <si>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</si>
  <si>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</si>
  <si>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</si>
  <si>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</si>
  <si>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</si>
  <si>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</si>
  <si>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</si>
  <si>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</si>
  <si>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</si>
  <si>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</si>
  <si>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</si>
  <si>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</si>
  <si>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</si>
  <si>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</si>
  <si>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</si>
  <si>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</si>
  <si>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</si>
  <si>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</si>
  <si>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</si>
  <si>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</si>
  <si>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</si>
  <si>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</si>
  <si>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</si>
  <si>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</si>
  <si>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</si>
  <si>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</si>
  <si>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</si>
  <si>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</si>
  <si>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</si>
  <si>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</si>
  <si>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</si>
  <si>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</si>
  <si>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</si>
  <si>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</si>
  <si>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</si>
  <si>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</si>
  <si>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</si>
  <si>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</si>
  <si>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</si>
  <si>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</si>
  <si>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</si>
  <si>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</si>
  <si>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</si>
  <si>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</si>
  <si>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</si>
  <si>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</si>
  <si>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</si>
  <si>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</si>
  <si>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</si>
  <si>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</si>
  <si>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</si>
  <si>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</si>
  <si>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</si>
  <si>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</si>
  <si>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</si>
  <si>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</si>
  <si>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</si>
  <si>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</si>
  <si>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</si>
  <si>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</si>
  <si>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</si>
  <si>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</si>
  <si>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</si>
  <si>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</si>
  <si>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</si>
  <si>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</si>
  <si>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</si>
  <si>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</si>
  <si>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</si>
  <si>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</si>
  <si>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</si>
  <si>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</si>
  <si>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</si>
  <si>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</si>
  <si>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</si>
  <si>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</si>
  <si>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</si>
  <si>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</si>
  <si>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</si>
  <si>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</si>
  <si>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</si>
  <si>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</si>
  <si>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</si>
  <si>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</si>
  <si>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</si>
  <si>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</si>
  <si>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</si>
  <si>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</si>
  <si>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</si>
  <si>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</si>
  <si>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</si>
  <si>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</si>
  <si>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</si>
  <si>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</si>
  <si>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</si>
  <si>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</si>
  <si>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</si>
  <si>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</si>
  <si>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</si>
  <si>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</si>
  <si>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</si>
  <si>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</si>
  <si>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</si>
  <si>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</si>
  <si>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</si>
  <si>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</si>
  <si>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</si>
  <si>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</si>
  <si>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</si>
  <si>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</si>
  <si>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</si>
  <si>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</si>
  <si>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</si>
  <si>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</si>
  <si>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</si>
  <si>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</si>
  <si>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</si>
  <si>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</si>
  <si>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</si>
  <si>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</si>
  <si>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</si>
  <si>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</si>
  <si>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</si>
  <si>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</si>
  <si>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</si>
  <si>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</si>
  <si>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</si>
  <si>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</si>
  <si>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</si>
  <si>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</si>
  <si>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</si>
  <si>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</si>
  <si>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</si>
  <si>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</si>
  <si>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</si>
  <si>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</si>
  <si>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</si>
  <si>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</si>
  <si>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</si>
  <si>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</si>
  <si>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</si>
  <si>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</si>
  <si>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</si>
  <si>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</si>
  <si>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</si>
  <si>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</si>
  <si>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</si>
  <si>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</si>
  <si>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</si>
  <si>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</si>
  <si>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</si>
  <si>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</si>
  <si>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</si>
  <si>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</si>
  <si>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</si>
  <si>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</si>
  <si>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</si>
  <si>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</si>
  <si>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</si>
  <si>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</si>
  <si>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</si>
  <si>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</si>
  <si>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</si>
  <si>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</si>
  <si>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</si>
  <si>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</si>
  <si>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</si>
  <si>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</si>
  <si>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</si>
  <si>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</si>
  <si>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</si>
  <si>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</si>
  <si>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</si>
  <si>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</si>
  <si>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</si>
  <si>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</si>
  <si>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</si>
  <si>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</si>
  <si>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</si>
  <si>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</si>
  <si>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</si>
  <si>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</si>
  <si>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</si>
  <si>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</si>
  <si>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</si>
  <si>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</si>
  <si>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</si>
  <si>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</si>
  <si>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</si>
  <si>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</si>
  <si>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</si>
  <si>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</si>
  <si>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</si>
  <si>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</si>
  <si>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</si>
  <si>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</si>
  <si>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</si>
  <si>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</si>
  <si>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</si>
  <si>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</si>
  <si>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</si>
  <si>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</si>
  <si>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</si>
  <si>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</si>
  <si>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</si>
  <si>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</si>
  <si>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</si>
  <si>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</si>
  <si>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</si>
  <si>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</si>
  <si>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</si>
  <si>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</si>
  <si>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</si>
  <si>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</si>
  <si>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</si>
  <si>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</si>
  <si>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</si>
  <si>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</si>
  <si>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</si>
  <si>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</si>
  <si>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</si>
  <si>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</si>
  <si>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</si>
  <si>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</si>
  <si>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</si>
  <si>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</si>
  <si>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</si>
  <si>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</si>
  <si>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</si>
  <si>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</si>
  <si>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</si>
  <si>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</si>
  <si>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</si>
  <si>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</si>
  <si>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</si>
  <si>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</si>
  <si>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</si>
  <si>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</si>
  <si>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</si>
  <si>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</si>
  <si>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</si>
  <si>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</si>
  <si>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</si>
  <si>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</si>
  <si>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</si>
  <si>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</si>
  <si>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</si>
  <si>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</si>
  <si>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</si>
  <si>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</si>
  <si>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</si>
  <si>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</si>
  <si>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</si>
  <si>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</si>
  <si>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</si>
  <si>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</si>
  <si>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</si>
  <si>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</si>
  <si>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</si>
  <si>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</si>
  <si>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</si>
  <si>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</si>
  <si>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</si>
  <si>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</si>
  <si>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</si>
  <si>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</si>
  <si>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</si>
  <si>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</si>
  <si>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</si>
  <si>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</si>
  <si>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</si>
  <si>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</si>
  <si>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</si>
  <si>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</si>
  <si>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</si>
  <si>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</si>
  <si>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</si>
  <si>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</si>
  <si>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</si>
  <si>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</si>
  <si>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</si>
  <si>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</si>
  <si>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</si>
  <si>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</si>
  <si>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</si>
  <si>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</si>
  <si>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</si>
  <si>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</si>
  <si>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</si>
  <si>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</si>
  <si>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</si>
  <si>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</si>
  <si>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</si>
  <si>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</si>
  <si>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</si>
  <si>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</si>
  <si>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</si>
  <si>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</si>
  <si>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</si>
  <si>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</si>
  <si>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</si>
  <si>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</si>
  <si>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</si>
  <si>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</si>
  <si>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</si>
  <si>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</si>
  <si>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</si>
  <si>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</si>
  <si>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</si>
  <si>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</si>
  <si>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</si>
  <si>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</si>
  <si>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</si>
  <si>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</si>
  <si>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</si>
  <si>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</si>
  <si>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</si>
  <si>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</si>
  <si>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</si>
  <si>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</si>
  <si>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</si>
  <si>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</si>
  <si>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</si>
  <si>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</si>
  <si>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</si>
  <si>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</si>
  <si>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</si>
  <si>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</si>
  <si>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</si>
  <si>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</si>
  <si>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</si>
  <si>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</si>
  <si>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</si>
  <si>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</si>
  <si>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</si>
  <si>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</si>
  <si>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</si>
  <si>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</si>
  <si>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</si>
  <si>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</si>
  <si>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</si>
  <si>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</si>
  <si>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</si>
  <si>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</si>
  <si>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</si>
  <si>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</si>
  <si>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</si>
  <si>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</si>
  <si>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</si>
  <si>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</si>
  <si>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</si>
  <si>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</si>
  <si>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</si>
  <si>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</si>
  <si>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</si>
  <si>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</si>
  <si>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</si>
  <si>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</si>
  <si>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</si>
  <si>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</si>
  <si>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</si>
  <si>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</si>
  <si>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</si>
  <si>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</si>
  <si>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</si>
  <si>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</si>
  <si>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</si>
  <si>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</si>
  <si>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</si>
  <si>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</si>
  <si>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</si>
  <si>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</si>
  <si>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</si>
  <si>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</si>
  <si>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</si>
  <si>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</si>
  <si>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</si>
  <si>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</si>
  <si>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</si>
  <si>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</si>
  <si>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</si>
  <si>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</si>
  <si>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</si>
  <si>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</si>
  <si>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</si>
  <si>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</si>
  <si>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</si>
  <si>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</si>
  <si>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</si>
  <si>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</si>
  <si>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</si>
  <si>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</si>
  <si>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</si>
  <si>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</si>
  <si>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</si>
  <si>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</si>
  <si>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</si>
  <si>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</si>
  <si>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</si>
  <si>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</si>
  <si>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</si>
  <si>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</si>
  <si>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</si>
  <si>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</si>
  <si>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</si>
  <si>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</si>
  <si>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</si>
  <si>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</si>
  <si>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</si>
  <si>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</si>
  <si>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</si>
  <si>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</si>
  <si>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</si>
  <si>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</si>
  <si>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</si>
  <si>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</si>
  <si>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</si>
  <si>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</si>
  <si>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</si>
  <si>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</si>
  <si>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</si>
  <si>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</si>
  <si>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</si>
  <si>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</si>
  <si>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</si>
  <si>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</si>
  <si>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</si>
  <si>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</si>
  <si>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</si>
  <si>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</si>
  <si>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</si>
  <si>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</si>
  <si>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</si>
  <si>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</si>
  <si>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</si>
  <si>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</si>
  <si>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</si>
  <si>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</si>
  <si>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</si>
  <si>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</si>
  <si>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</si>
  <si>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</si>
  <si>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</si>
  <si>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</si>
  <si>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</si>
  <si>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</si>
  <si>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</si>
  <si>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</si>
  <si>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</si>
  <si>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</si>
  <si>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</si>
  <si>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</si>
  <si>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</si>
  <si>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</si>
  <si>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</si>
  <si>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</si>
  <si>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</si>
  <si>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</si>
  <si>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</si>
  <si>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</si>
  <si>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</si>
  <si>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</si>
  <si>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</si>
  <si>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</si>
  <si>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</si>
  <si>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</si>
  <si>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</si>
  <si>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</si>
  <si>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</si>
  <si>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</si>
  <si>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</si>
  <si>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</si>
  <si>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</si>
  <si>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</si>
  <si>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</si>
  <si>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</si>
  <si>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</si>
  <si>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</si>
  <si>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</si>
  <si>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</si>
  <si>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</si>
  <si>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</si>
  <si>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</si>
  <si>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</si>
  <si>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</si>
  <si>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</si>
  <si>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</si>
  <si>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</si>
  <si>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</si>
  <si>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</si>
  <si>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</si>
  <si>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</si>
  <si>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</si>
  <si>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</si>
  <si>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</si>
  <si>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</si>
  <si>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</si>
  <si>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</si>
  <si>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</si>
  <si>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</si>
  <si>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</si>
  <si>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</si>
  <si>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</si>
  <si>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</si>
  <si>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</si>
  <si>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</si>
  <si>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</si>
  <si>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</si>
  <si>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</si>
  <si>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</si>
  <si>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</si>
  <si>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</si>
  <si>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</si>
  <si>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</si>
  <si>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</si>
  <si>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</si>
  <si>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</si>
  <si>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</si>
  <si>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</si>
  <si>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</si>
  <si>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</si>
  <si>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</si>
  <si>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</si>
  <si>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</si>
  <si>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</si>
  <si>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</si>
  <si>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</si>
  <si>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</si>
  <si>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</si>
  <si>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</si>
  <si>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</si>
  <si>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</si>
  <si>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</si>
  <si>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</si>
  <si>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</si>
  <si>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</si>
  <si>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</si>
  <si>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</si>
  <si>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</si>
  <si>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</si>
  <si>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</si>
  <si>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</si>
  <si>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</si>
  <si>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</si>
  <si>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</si>
  <si>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</si>
  <si>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</si>
  <si>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</si>
  <si>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</si>
  <si>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</si>
  <si>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</si>
  <si>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</si>
  <si>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</si>
  <si>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</si>
  <si>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</si>
  <si>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</si>
  <si>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</si>
  <si>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</si>
  <si>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</si>
  <si>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</si>
  <si>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</si>
  <si>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</si>
  <si>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</si>
  <si>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</si>
  <si>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</si>
  <si>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</si>
  <si>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</si>
  <si>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</si>
  <si>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</si>
  <si>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</si>
  <si>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</si>
  <si>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</si>
  <si>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</si>
  <si>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</si>
  <si>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</si>
  <si>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</si>
  <si>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</si>
  <si>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</si>
  <si>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</si>
  <si>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</si>
  <si>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</si>
  <si>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</si>
  <si>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</si>
  <si>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</si>
  <si>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</si>
  <si>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</si>
  <si>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</si>
  <si>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</si>
  <si>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</si>
  <si>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</si>
  <si>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</si>
  <si>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</si>
  <si>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</si>
  <si>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</si>
  <si>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</si>
  <si>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</si>
  <si>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</si>
  <si>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</si>
  <si>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</si>
  <si>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</si>
  <si>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</si>
  <si>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</si>
  <si>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</si>
  <si>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</si>
  <si>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</si>
  <si>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</si>
  <si>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</si>
  <si>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</si>
  <si>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</si>
  <si>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</si>
  <si>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</si>
  <si>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</si>
  <si>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</si>
  <si>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</si>
  <si>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</si>
  <si>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</si>
  <si>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</si>
  <si>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</si>
  <si>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</si>
  <si>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</si>
  <si>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</si>
  <si>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</si>
  <si>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</si>
  <si>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</si>
  <si>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</si>
  <si>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</si>
  <si>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</si>
  <si>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</si>
  <si>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</si>
  <si>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</si>
  <si>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</si>
  <si>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</si>
  <si>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</si>
  <si>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</si>
  <si>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</si>
  <si>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</si>
  <si>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</si>
  <si>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</si>
  <si>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</si>
  <si>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</si>
  <si>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</si>
  <si>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</si>
  <si>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</si>
  <si>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</si>
  <si>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</si>
  <si>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</si>
  <si>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</si>
  <si>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</si>
  <si>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</si>
  <si>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</si>
  <si>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</si>
  <si>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</si>
  <si>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</si>
  <si>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</si>
  <si>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</si>
  <si>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</si>
  <si>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</si>
  <si>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</si>
  <si>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</si>
  <si>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</si>
  <si>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</si>
  <si>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</si>
  <si>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</si>
  <si>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</si>
  <si>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</si>
  <si>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</si>
  <si>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</si>
  <si>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</si>
  <si>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</si>
  <si>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</si>
  <si>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</si>
  <si>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</si>
  <si>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</si>
  <si>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</si>
  <si>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</si>
  <si>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</si>
  <si>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</si>
  <si>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</si>
  <si>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</si>
  <si>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</si>
  <si>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</si>
  <si>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</si>
  <si>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</si>
  <si>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</si>
  <si>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</si>
  <si>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</si>
  <si>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</si>
  <si>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</si>
  <si>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</si>
  <si>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</si>
  <si>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</si>
  <si>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</si>
  <si>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</si>
  <si>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</si>
  <si>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</si>
  <si>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</si>
  <si>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</si>
  <si>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</si>
  <si>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</si>
  <si>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</si>
  <si>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</si>
  <si>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</si>
  <si>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</si>
  <si>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</si>
  <si>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</si>
  <si>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</si>
  <si>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</si>
  <si>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</si>
  <si>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</si>
  <si>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</si>
  <si>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</si>
  <si>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</si>
  <si>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</si>
  <si>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</si>
  <si>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</si>
  <si>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</si>
  <si>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</si>
  <si>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</si>
  <si>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</si>
  <si>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</si>
  <si>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</si>
  <si>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</si>
  <si>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</si>
  <si>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</si>
  <si>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</si>
  <si>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</si>
  <si>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</si>
  <si>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</si>
  <si>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</si>
  <si>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</si>
  <si>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</si>
  <si>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</si>
  <si>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</si>
  <si>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</si>
  <si>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</si>
  <si>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</si>
  <si>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</si>
  <si>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</si>
  <si>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</si>
  <si>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</si>
  <si>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</si>
  <si>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</si>
  <si>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</si>
  <si>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</si>
  <si>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</si>
  <si>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</si>
  <si>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</si>
  <si>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</si>
  <si>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</si>
  <si>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</si>
  <si>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</si>
  <si>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</si>
  <si>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</si>
  <si>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</si>
  <si>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</si>
  <si>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</si>
  <si>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</si>
  <si>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</si>
  <si>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</si>
  <si>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</si>
  <si>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</si>
  <si>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</si>
  <si>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</si>
  <si>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</si>
  <si>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</si>
  <si>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</si>
  <si>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</si>
  <si>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</si>
  <si>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</si>
  <si>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</si>
  <si>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</si>
  <si>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</si>
  <si>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</si>
  <si>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</si>
  <si>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</si>
  <si>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</si>
  <si>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</si>
  <si>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</si>
  <si>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</si>
  <si>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</si>
  <si>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</si>
  <si>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</si>
  <si>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</si>
  <si>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</si>
  <si>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</si>
  <si>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</si>
  <si>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</si>
  <si>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</si>
  <si>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</si>
  <si>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</si>
  <si>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</si>
  <si>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</si>
  <si>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</si>
  <si>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</si>
  <si>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</si>
  <si>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</si>
  <si>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</si>
  <si>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</si>
  <si>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</si>
  <si>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</si>
  <si>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</si>
  <si>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</si>
  <si>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</si>
  <si>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</si>
  <si>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</si>
  <si>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</si>
  <si>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</si>
  <si>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</si>
  <si>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</si>
  <si>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</si>
  <si>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</si>
  <si>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</si>
  <si>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</si>
  <si>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</si>
  <si>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</si>
  <si>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</si>
  <si>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</si>
  <si>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</si>
  <si>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</si>
  <si>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</si>
  <si>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</si>
  <si>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</si>
  <si>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</si>
  <si>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</si>
  <si>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</si>
  <si>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</si>
  <si>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</si>
  <si>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</si>
  <si>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</si>
  <si>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</si>
  <si>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</si>
  <si>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</si>
  <si>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</si>
  <si>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</si>
  <si>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</si>
  <si>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</si>
  <si>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</si>
  <si>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</si>
  <si>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</si>
  <si>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</si>
  <si>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</si>
  <si>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</si>
  <si>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</si>
  <si>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</si>
  <si>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</si>
  <si>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</si>
  <si>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</si>
  <si>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</si>
  <si>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</si>
  <si>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</si>
  <si>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</si>
  <si>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</si>
  <si>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</si>
  <si>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</si>
  <si>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</si>
  <si>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</si>
  <si>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</si>
  <si>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</si>
  <si>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</si>
  <si>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</si>
  <si>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</si>
  <si>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</si>
  <si>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</si>
  <si>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</si>
  <si>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</si>
  <si>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</si>
  <si>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</si>
  <si>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</si>
  <si>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</si>
  <si>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</si>
  <si>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</si>
  <si>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</si>
  <si>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</si>
  <si>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</si>
  <si>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</si>
  <si>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</si>
  <si>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</si>
  <si>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</si>
  <si>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</si>
  <si>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</si>
  <si>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</si>
  <si>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</si>
  <si>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</si>
  <si>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</si>
  <si>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</si>
  <si>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</si>
  <si>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</si>
  <si>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</si>
  <si>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</si>
  <si>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</si>
  <si>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</si>
  <si>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</si>
  <si>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</si>
  <si>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</si>
  <si>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</si>
  <si>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</si>
  <si>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</si>
  <si>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</si>
  <si>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</si>
  <si>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</si>
  <si>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</si>
  <si>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</si>
  <si>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</si>
  <si>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</si>
  <si>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</si>
  <si>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</si>
  <si>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</si>
  <si>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</si>
  <si>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</si>
  <si>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</si>
  <si>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</si>
  <si>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</si>
  <si>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</si>
  <si>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</si>
  <si>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</si>
  <si>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</si>
  <si>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</si>
  <si>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</si>
  <si>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</si>
  <si>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</si>
  <si>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</si>
  <si>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</si>
  <si>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</si>
  <si>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</si>
  <si>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</si>
  <si>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</si>
  <si>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</si>
  <si>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</si>
  <si>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</si>
  <si>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</si>
  <si>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</si>
  <si>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</si>
  <si>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</si>
  <si>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</si>
  <si>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</si>
  <si>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</si>
  <si>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</si>
  <si>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</si>
  <si>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</si>
  <si>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</si>
  <si>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</si>
  <si>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</si>
  <si>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</si>
  <si>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</si>
  <si>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</si>
  <si>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</si>
  <si>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</si>
  <si>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</si>
  <si>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</si>
  <si>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</si>
  <si>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</si>
  <si>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</si>
  <si>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</si>
  <si>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</si>
  <si>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</si>
  <si>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</si>
  <si>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</si>
  <si>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</si>
  <si>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</si>
  <si>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</si>
  <si>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</si>
  <si>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</si>
  <si>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</si>
  <si>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</si>
  <si>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</si>
  <si>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</si>
  <si>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</si>
  <si>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</si>
  <si>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</si>
  <si>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</si>
  <si>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</si>
  <si>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</si>
  <si>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</si>
  <si>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</si>
  <si>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</si>
  <si>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</si>
  <si>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</si>
  <si>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</si>
  <si>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</si>
  <si>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</si>
  <si>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</si>
  <si>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</si>
  <si>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</si>
  <si>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</si>
  <si>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</si>
  <si>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</si>
  <si>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</si>
  <si>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</si>
  <si>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</si>
  <si>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</si>
  <si>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</si>
  <si>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</si>
  <si>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</si>
  <si>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</si>
  <si>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</si>
  <si>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</si>
  <si>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</si>
  <si>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</si>
  <si>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</si>
  <si>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</si>
  <si>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</si>
  <si>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</si>
  <si>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</si>
  <si>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</si>
  <si>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</si>
  <si>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</si>
  <si>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</si>
  <si>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</si>
  <si>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</si>
  <si>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</si>
  <si>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</si>
  <si>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</si>
  <si>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</si>
  <si>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</si>
  <si>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</si>
  <si>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</si>
  <si>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</si>
  <si>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</si>
  <si>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</si>
  <si>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</si>
  <si>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</si>
  <si>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</si>
  <si>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</si>
  <si>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</si>
  <si>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</si>
  <si>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</si>
  <si>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</si>
  <si>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</si>
  <si>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</si>
  <si>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</si>
  <si>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</si>
  <si>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</si>
  <si>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</si>
  <si>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</si>
  <si>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</si>
  <si>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</si>
  <si>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</si>
  <si>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</si>
  <si>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</si>
  <si>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</si>
  <si>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</si>
  <si>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</si>
  <si>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</si>
  <si>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</si>
  <si>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</si>
  <si>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</si>
  <si>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</si>
  <si>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</si>
  <si>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</si>
  <si>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</si>
  <si>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</si>
  <si>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</si>
  <si>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</si>
  <si>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</si>
  <si>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</si>
  <si>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</si>
  <si>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</si>
  <si>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</si>
  <si>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</si>
  <si>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</si>
  <si>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</si>
  <si>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</si>
  <si>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</si>
  <si>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</si>
  <si>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</si>
  <si>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</si>
  <si>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</si>
  <si>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</si>
  <si>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</si>
  <si>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</si>
  <si>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</si>
  <si>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</si>
  <si>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</si>
  <si>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</si>
  <si>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</si>
  <si>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</si>
  <si>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</si>
  <si>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</si>
  <si>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</si>
  <si>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</si>
  <si>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</si>
  <si>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</si>
  <si>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</si>
  <si>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</si>
  <si>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</si>
  <si>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</si>
  <si>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</si>
  <si>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</si>
  <si>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</si>
  <si>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</si>
  <si>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</si>
  <si>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</si>
  <si>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</si>
  <si>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</si>
  <si>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</si>
  <si>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</si>
  <si>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</si>
  <si>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</si>
  <si>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</si>
  <si>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</si>
  <si>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</si>
  <si>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</si>
  <si>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</si>
  <si>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</si>
  <si>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</si>
  <si>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</si>
  <si>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</si>
  <si>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</si>
  <si>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</si>
  <si>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</si>
  <si>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</si>
  <si>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</si>
  <si>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</si>
  <si>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</si>
  <si>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</si>
  <si>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</si>
  <si>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</si>
  <si>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</si>
  <si>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</si>
  <si>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</si>
  <si>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</si>
  <si>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</si>
  <si>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</si>
  <si>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</si>
  <si>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</si>
  <si>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</si>
  <si>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</si>
  <si>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</si>
  <si>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</si>
  <si>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</si>
  <si>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</si>
  <si>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</si>
  <si>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</si>
  <si>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</si>
  <si>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</si>
  <si>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</si>
  <si>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</si>
  <si>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</si>
  <si>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</si>
  <si>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</si>
  <si>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</si>
  <si>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</si>
  <si>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</si>
  <si>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</si>
  <si>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</si>
  <si>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</si>
  <si>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</si>
  <si>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</si>
  <si>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</si>
  <si>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</si>
  <si>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</si>
  <si>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</si>
  <si>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</si>
  <si>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</si>
  <si>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</si>
  <si>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</si>
  <si>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</si>
  <si>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</si>
  <si>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</si>
  <si>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</si>
  <si>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</si>
  <si>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</si>
  <si>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</si>
  <si>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</si>
  <si>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</si>
  <si>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</si>
  <si>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</si>
  <si>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</si>
  <si>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</si>
  <si>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</si>
  <si>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</si>
  <si>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</si>
  <si>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</si>
  <si>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</si>
  <si>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</si>
  <si>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</si>
  <si>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</si>
  <si>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</si>
  <si>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</si>
  <si>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</si>
  <si>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</si>
  <si>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</si>
  <si>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</si>
  <si>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</si>
  <si>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</si>
  <si>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</si>
  <si>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</si>
  <si>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</si>
  <si>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</si>
  <si>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</si>
  <si>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</si>
  <si>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</si>
  <si>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</si>
  <si>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</si>
  <si>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</si>
  <si>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</si>
  <si>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</si>
  <si>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</si>
  <si>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</si>
  <si>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</si>
  <si>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</si>
  <si>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</si>
  <si>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</si>
  <si>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</si>
  <si>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</si>
  <si>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</si>
  <si>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</si>
  <si>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</si>
  <si>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</si>
  <si>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</si>
  <si>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</si>
  <si>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</si>
  <si>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</si>
  <si>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</si>
  <si>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</si>
  <si>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</si>
  <si>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</si>
  <si>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</si>
  <si>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</si>
  <si>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</si>
  <si>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</si>
  <si>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</si>
  <si>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</si>
  <si>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</si>
  <si>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</si>
  <si>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</si>
  <si>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</si>
  <si>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</si>
  <si>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</si>
  <si>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</si>
  <si>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</si>
  <si>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</si>
  <si>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</si>
  <si>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</si>
  <si>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</si>
  <si>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</si>
  <si>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</si>
  <si>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</si>
  <si>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</si>
  <si>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</si>
  <si>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</si>
  <si>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</si>
  <si>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</si>
  <si>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</si>
  <si>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</si>
  <si>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</si>
  <si>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</si>
  <si>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</si>
  <si>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</si>
  <si>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</si>
  <si>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</si>
  <si>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</si>
  <si>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</si>
  <si>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</si>
  <si>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</si>
  <si>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</si>
  <si>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</si>
  <si>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</si>
  <si>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</si>
  <si>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</si>
  <si>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</si>
  <si>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</si>
  <si>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</si>
  <si>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</si>
  <si>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</si>
  <si>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</si>
  <si>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</si>
  <si>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</si>
  <si>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</si>
  <si>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</si>
  <si>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</si>
  <si>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</si>
  <si>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</si>
  <si>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</si>
  <si>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</si>
  <si>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</si>
  <si>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</si>
  <si>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</si>
  <si>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</si>
  <si>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</si>
  <si>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</si>
  <si>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</si>
  <si>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</si>
  <si>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</si>
  <si>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</si>
  <si>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</si>
  <si>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</si>
  <si>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</si>
  <si>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</si>
  <si>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</si>
  <si>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</si>
  <si>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</si>
  <si>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</si>
  <si>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</si>
  <si>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</si>
  <si>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</si>
  <si>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</si>
  <si>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</si>
  <si>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</si>
  <si>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</si>
  <si>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</si>
  <si>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</si>
  <si>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</si>
  <si>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</si>
  <si>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</si>
  <si>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</si>
  <si>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</si>
  <si>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</si>
  <si>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</si>
  <si>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</si>
  <si>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</si>
  <si>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</si>
  <si>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</si>
  <si>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</si>
  <si>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</si>
  <si>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</si>
  <si>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</si>
  <si>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</si>
  <si>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</si>
  <si>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</si>
  <si>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</si>
  <si>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</si>
  <si>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</si>
  <si>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</si>
  <si>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</si>
  <si>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</si>
  <si>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</si>
  <si>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</si>
  <si>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</si>
  <si>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</si>
  <si>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</si>
  <si>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</si>
  <si>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</si>
  <si>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</si>
  <si>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</si>
  <si>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</si>
  <si>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</si>
  <si>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</si>
  <si>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</si>
  <si>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</si>
  <si>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</si>
  <si>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</si>
  <si>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</si>
  <si>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</si>
  <si>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</si>
  <si>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</si>
  <si>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</si>
  <si>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</si>
  <si>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</si>
  <si>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</si>
  <si>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</si>
  <si>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</si>
  <si>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</si>
  <si>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</si>
  <si>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</si>
  <si>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</si>
  <si>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</si>
  <si>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</si>
  <si>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</si>
  <si>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</si>
  <si>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</si>
  <si>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</si>
  <si>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</si>
  <si>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</si>
  <si>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</si>
  <si>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</si>
  <si>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</si>
  <si>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</si>
  <si>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</si>
  <si>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</si>
  <si>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</si>
  <si>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</si>
  <si>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</si>
  <si>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</si>
  <si>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</si>
  <si>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</si>
  <si>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</si>
  <si>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</si>
  <si>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</si>
  <si>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</si>
  <si>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</si>
  <si>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</si>
  <si>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</si>
  <si>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</si>
  <si>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</si>
  <si>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</si>
  <si>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</si>
  <si>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</si>
  <si>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</si>
  <si>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</si>
  <si>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</si>
  <si>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</si>
  <si>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</si>
  <si>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</si>
  <si>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</si>
  <si>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</si>
  <si>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</si>
  <si>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</si>
  <si>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</si>
  <si>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</si>
  <si>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</si>
  <si>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</si>
  <si>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</si>
  <si>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</si>
  <si>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</si>
  <si>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</si>
  <si>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</si>
  <si>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</si>
  <si>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</si>
  <si>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</si>
  <si>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</si>
  <si>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</si>
  <si>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</si>
  <si>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</si>
  <si>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</si>
  <si>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</si>
  <si>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</si>
  <si>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</si>
  <si>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</si>
  <si>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</si>
  <si>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</si>
  <si>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</si>
  <si>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</si>
  <si>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</si>
  <si>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</si>
  <si>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</si>
  <si>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</si>
  <si>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</si>
  <si>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</si>
  <si>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</si>
  <si>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</si>
  <si>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</si>
  <si>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</si>
  <si>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</si>
  <si>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</si>
  <si>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</si>
  <si>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</si>
  <si>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</si>
  <si>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</si>
  <si>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</si>
  <si>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</si>
  <si>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</si>
  <si>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</si>
  <si>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</si>
  <si>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</si>
  <si>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</si>
  <si>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</si>
  <si>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</si>
  <si>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</si>
  <si>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</si>
  <si>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</si>
  <si>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</si>
  <si>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</si>
  <si>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</si>
  <si>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</si>
  <si>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</si>
  <si>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</si>
  <si>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</si>
  <si>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</si>
  <si>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</si>
  <si>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</si>
  <si>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</si>
  <si>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</si>
  <si>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</si>
  <si>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</si>
  <si>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</si>
  <si>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</si>
  <si>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</si>
  <si>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</si>
  <si>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</si>
  <si>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</si>
  <si>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</si>
  <si>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</si>
  <si>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</si>
  <si>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</si>
  <si>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</si>
  <si>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</si>
  <si>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</si>
  <si>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</si>
  <si>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</si>
  <si>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</si>
  <si>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</si>
  <si>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</si>
  <si>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</si>
  <si>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</si>
  <si>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</si>
  <si>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</si>
  <si>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</si>
  <si>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</si>
  <si>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</si>
  <si>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</si>
  <si>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</si>
  <si>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</si>
  <si>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</si>
  <si>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</si>
  <si>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</si>
  <si>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</si>
  <si>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</si>
  <si>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</si>
  <si>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</si>
  <si>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</si>
  <si>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</si>
  <si>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</si>
  <si>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</si>
  <si>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</si>
  <si>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</si>
  <si>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</si>
  <si>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</si>
  <si>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</si>
  <si>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</si>
  <si>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</si>
  <si>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</si>
  <si>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</si>
  <si>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</si>
  <si>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</si>
  <si>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</si>
  <si>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</si>
  <si>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</si>
  <si>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</si>
  <si>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</si>
  <si>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</si>
  <si>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</si>
  <si>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</si>
  <si>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</si>
  <si>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</si>
  <si>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</si>
  <si>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</si>
  <si>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</si>
  <si>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</si>
  <si>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</si>
  <si>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</si>
  <si>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</si>
  <si>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</si>
  <si>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</si>
  <si>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</si>
  <si>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</si>
  <si>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</si>
  <si>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</si>
  <si>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</si>
  <si>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</si>
  <si>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</si>
  <si>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</si>
  <si>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</si>
  <si>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</si>
  <si>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</si>
  <si>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</si>
  <si>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</si>
  <si>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</si>
  <si>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</si>
  <si>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</si>
  <si>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</si>
  <si>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</si>
  <si>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</si>
  <si>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</si>
  <si>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</si>
  <si>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</si>
  <si>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</si>
  <si>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</si>
  <si>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</si>
  <si>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</si>
  <si>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</si>
  <si>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</si>
  <si>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</si>
  <si>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</si>
  <si>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</si>
  <si>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</si>
  <si>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</si>
  <si>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</si>
  <si>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</si>
  <si>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</si>
  <si>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</si>
  <si>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</si>
  <si>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</si>
  <si>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</si>
  <si>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</si>
  <si>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</si>
  <si>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</si>
  <si>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</si>
  <si>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</si>
  <si>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</si>
  <si>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</si>
  <si>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</si>
  <si>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</si>
  <si>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</si>
  <si>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</si>
  <si>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</si>
  <si>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</si>
  <si>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</si>
  <si>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</si>
  <si>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</si>
  <si>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</si>
  <si>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</si>
  <si>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</si>
  <si>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</si>
  <si>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</si>
  <si>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</si>
  <si>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</si>
  <si>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</si>
  <si>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</si>
  <si>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</si>
  <si>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</si>
  <si>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</si>
  <si>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</si>
  <si>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</si>
  <si>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</si>
  <si>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</si>
  <si>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</si>
  <si>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</si>
  <si>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</si>
  <si>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</si>
  <si>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</si>
  <si>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</si>
  <si>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</si>
  <si>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</si>
  <si>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</si>
  <si>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</si>
  <si>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</si>
  <si>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</si>
  <si>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</si>
  <si>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</si>
  <si>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</si>
  <si>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</si>
  <si>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</si>
  <si>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</si>
  <si>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</si>
  <si>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</si>
  <si>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</si>
  <si>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</si>
  <si>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</si>
  <si>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</si>
  <si>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</si>
  <si>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</si>
  <si>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</si>
  <si>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</si>
  <si>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</si>
  <si>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</si>
  <si>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</si>
  <si>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</si>
  <si>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</si>
  <si>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</si>
  <si>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</si>
  <si>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</si>
  <si>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</si>
  <si>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</si>
  <si>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</si>
  <si>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</si>
  <si>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</si>
  <si>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</si>
  <si>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</si>
  <si>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</si>
  <si>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</si>
  <si>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</si>
  <si>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</si>
  <si>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</si>
  <si>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</si>
  <si>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</si>
  <si>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</si>
  <si>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</si>
  <si>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</si>
  <si>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</si>
  <si>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</si>
  <si>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</si>
  <si>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</si>
  <si>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</si>
  <si>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</si>
  <si>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</si>
  <si>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</si>
  <si>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</si>
  <si>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</si>
  <si>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</si>
  <si>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</si>
  <si>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</si>
  <si>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</si>
  <si>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</si>
  <si>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</si>
  <si>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</si>
  <si>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</si>
  <si>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</si>
  <si>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</si>
  <si>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</si>
  <si>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</si>
  <si>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</si>
  <si>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</si>
  <si>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</si>
  <si>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</si>
  <si>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</si>
  <si>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</si>
  <si>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</si>
  <si>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</si>
  <si>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</si>
  <si>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</si>
  <si>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</si>
  <si>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</si>
  <si>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</si>
  <si>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</si>
  <si>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</si>
  <si>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</si>
  <si>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</si>
  <si>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</si>
  <si>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</si>
  <si>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</si>
  <si>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</si>
  <si>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</si>
  <si>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</si>
  <si>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</si>
  <si>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</si>
  <si>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</si>
  <si>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</si>
  <si>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</si>
  <si>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</si>
  <si>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</si>
  <si>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</si>
  <si>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</si>
  <si>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</si>
  <si>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</si>
  <si>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</si>
  <si>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</si>
  <si>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</si>
  <si>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</si>
  <si>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</si>
  <si>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</si>
  <si>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</si>
  <si>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</si>
  <si>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</si>
  <si>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</si>
  <si>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</si>
  <si>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</si>
  <si>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</si>
  <si>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</si>
  <si>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</si>
  <si>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</si>
  <si>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</si>
  <si>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</si>
  <si>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</si>
  <si>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</si>
  <si>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</si>
  <si>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</si>
  <si>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</si>
  <si>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</si>
  <si>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</si>
  <si>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</si>
  <si>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</si>
  <si>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</si>
  <si>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</si>
  <si>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</si>
  <si>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</si>
  <si>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</si>
  <si>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</si>
  <si>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</si>
  <si>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</si>
  <si>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</si>
  <si>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</si>
  <si>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</si>
  <si>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</si>
  <si>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</si>
  <si>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</si>
  <si>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</si>
  <si>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</si>
  <si>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</si>
  <si>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</si>
  <si>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</si>
  <si>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</si>
  <si>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</si>
  <si>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</si>
  <si>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</si>
  <si>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</si>
  <si>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</si>
  <si>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</si>
  <si>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</si>
  <si>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</si>
  <si>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</si>
  <si>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</si>
  <si>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</si>
  <si>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</si>
  <si>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</si>
  <si>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</si>
  <si>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</si>
  <si>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</si>
  <si>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</si>
  <si>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</si>
  <si>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</si>
  <si>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</si>
  <si>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</si>
  <si>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</si>
  <si>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</si>
  <si>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</si>
  <si>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</si>
  <si>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</si>
  <si>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</si>
  <si>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</si>
  <si>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</si>
  <si>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</si>
  <si>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</si>
  <si>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</si>
  <si>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</si>
  <si>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</si>
  <si>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</si>
  <si>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</si>
  <si>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</si>
  <si>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</si>
  <si>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</si>
  <si>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</si>
  <si>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</si>
  <si>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</si>
  <si>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</si>
  <si>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</si>
  <si>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</si>
  <si>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</si>
  <si>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</si>
  <si>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</si>
  <si>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</si>
  <si>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</si>
  <si>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</si>
  <si>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</si>
  <si>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</si>
  <si>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</si>
  <si>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</si>
  <si>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</si>
  <si>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</si>
  <si>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</si>
  <si>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</si>
  <si>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</si>
  <si>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</si>
  <si>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</si>
  <si>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</si>
  <si>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</si>
  <si>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</si>
  <si>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</si>
  <si>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</si>
  <si>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</si>
  <si>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</si>
  <si>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</si>
  <si>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</si>
  <si>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</si>
  <si>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</si>
  <si>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</si>
  <si>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</si>
  <si>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</si>
  <si>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</si>
  <si>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</si>
  <si>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</si>
  <si>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</si>
  <si>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</si>
  <si>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</si>
  <si>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</si>
  <si>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</si>
  <si>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</si>
  <si>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</si>
  <si>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</si>
  <si>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</si>
  <si>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</si>
  <si>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</si>
  <si>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</si>
  <si>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</si>
  <si>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</si>
  <si>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</si>
  <si>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</si>
  <si>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</si>
  <si>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</si>
  <si>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</si>
  <si>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</si>
  <si>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</si>
  <si>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</si>
  <si>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</si>
  <si>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</si>
  <si>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</si>
  <si>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</si>
  <si>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</si>
  <si>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</si>
  <si>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</si>
  <si>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</si>
  <si>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</si>
  <si>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</si>
  <si>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</si>
  <si>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</si>
  <si>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</si>
  <si>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</si>
  <si>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</si>
  <si>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</si>
  <si>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</si>
  <si>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</si>
  <si>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</si>
  <si>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</si>
  <si>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</si>
  <si>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</si>
  <si>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</si>
  <si>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</si>
  <si>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</si>
  <si>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</si>
  <si>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</si>
  <si>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</si>
  <si>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</si>
  <si>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</si>
  <si>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</si>
  <si>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</si>
  <si>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</si>
  <si>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</si>
  <si>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</si>
  <si>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</si>
  <si>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</si>
  <si>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</si>
  <si>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</si>
  <si>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</si>
  <si>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</si>
  <si>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</si>
  <si>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</si>
  <si>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</si>
  <si>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</si>
  <si>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</si>
  <si>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</si>
  <si>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</si>
  <si>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</si>
  <si>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</si>
  <si>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</si>
  <si>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</si>
  <si>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</si>
  <si>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</si>
  <si>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</si>
  <si>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</si>
  <si>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</si>
  <si>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</si>
  <si>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</si>
  <si>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</si>
  <si>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</si>
  <si>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</si>
  <si>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</si>
  <si>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</si>
  <si>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</si>
  <si>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</si>
  <si>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</si>
  <si>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</si>
  <si>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</si>
  <si>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</si>
  <si>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</si>
  <si>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</si>
  <si>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</si>
  <si>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</si>
  <si>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</si>
  <si>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</si>
  <si>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</si>
  <si>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</si>
  <si>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</si>
  <si>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</si>
  <si>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</si>
  <si>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</si>
  <si>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</si>
  <si>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</si>
  <si>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</si>
  <si>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</si>
  <si>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</si>
  <si>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</si>
  <si>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</si>
  <si>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</si>
  <si>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</si>
  <si>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</si>
  <si>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</si>
  <si>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</si>
  <si>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</si>
  <si>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</si>
  <si>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</si>
  <si>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</si>
  <si>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</si>
  <si>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</si>
  <si>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</si>
  <si>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</si>
  <si>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</si>
  <si>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</si>
  <si>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</si>
  <si>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</si>
  <si>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</si>
  <si>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</si>
  <si>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</si>
  <si>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</si>
  <si>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</si>
  <si>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</si>
  <si>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</si>
  <si>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</si>
  <si>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</si>
  <si>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</si>
  <si>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</si>
  <si>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</si>
  <si>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</si>
  <si>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</si>
  <si>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</si>
  <si>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</si>
  <si>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</si>
  <si>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</si>
  <si>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</si>
  <si>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</si>
  <si>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</si>
  <si>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</si>
  <si>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</si>
  <si>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</si>
  <si>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</si>
  <si>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</si>
  <si>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</si>
  <si>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</si>
  <si>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</si>
  <si>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</si>
  <si>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</si>
  <si>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</si>
  <si>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</si>
  <si>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</si>
  <si>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</si>
  <si>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</si>
  <si>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</si>
  <si>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</si>
  <si>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</si>
  <si>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</si>
  <si>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</si>
  <si>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</si>
  <si>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</si>
  <si>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</si>
  <si>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</si>
  <si>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</si>
  <si>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</si>
  <si>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</si>
  <si>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</si>
  <si>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</si>
  <si>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</si>
  <si>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</si>
  <si>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</si>
  <si>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</si>
  <si>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</si>
  <si>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</si>
  <si>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</si>
  <si>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</si>
  <si>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</si>
  <si>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</si>
  <si>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</si>
  <si>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</si>
  <si>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</si>
  <si>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</si>
  <si>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</si>
  <si>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</si>
  <si>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</si>
  <si>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</si>
  <si>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</si>
  <si>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</si>
  <si>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</si>
  <si>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</si>
  <si>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</si>
  <si>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</si>
  <si>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</si>
  <si>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</si>
  <si>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</si>
  <si>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</si>
  <si>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</si>
  <si>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</si>
  <si>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</si>
  <si>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</si>
  <si>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</si>
  <si>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</si>
  <si>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</si>
  <si>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</si>
  <si>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</si>
  <si>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</si>
  <si>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</si>
  <si>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</si>
  <si>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</si>
  <si>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</si>
  <si>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</si>
  <si>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</si>
  <si>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</si>
  <si>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</si>
  <si>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</si>
  <si>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</si>
  <si>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</si>
  <si>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</si>
  <si>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</si>
  <si>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</si>
  <si>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</si>
  <si>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</si>
  <si>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</si>
  <si>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</si>
  <si>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</si>
  <si>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</si>
  <si>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</si>
  <si>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</si>
  <si>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</si>
  <si>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</si>
  <si>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</si>
  <si>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</si>
  <si>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</si>
  <si>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</si>
  <si>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</si>
  <si>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</si>
  <si>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</si>
  <si>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</si>
  <si>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</si>
  <si>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</si>
  <si>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</si>
  <si>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</si>
  <si>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</si>
  <si>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</si>
  <si>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</si>
  <si>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</si>
  <si>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</si>
  <si>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</si>
  <si>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</si>
  <si>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</si>
  <si>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</si>
  <si>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</si>
  <si>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</si>
  <si>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</si>
  <si>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</si>
  <si>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</si>
  <si>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</si>
  <si>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</si>
  <si>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</si>
  <si>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</si>
  <si>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</si>
  <si>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</si>
  <si>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</si>
  <si>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</si>
  <si>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</si>
  <si>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</si>
  <si>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</si>
  <si>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</si>
  <si>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</si>
  <si>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</si>
  <si>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</si>
  <si>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</si>
  <si>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</si>
  <si>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</si>
  <si>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</si>
  <si>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</si>
  <si>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</si>
  <si>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</si>
  <si>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</si>
  <si>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</si>
  <si>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</si>
  <si>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</si>
  <si>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</si>
  <si>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</si>
  <si>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</si>
  <si>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</si>
  <si>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</si>
  <si>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</si>
  <si>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</si>
  <si>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</si>
  <si>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</si>
  <si>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</si>
  <si>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</si>
  <si>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</si>
  <si>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</si>
  <si>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</si>
  <si>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</si>
  <si>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</si>
  <si>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</si>
  <si>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</si>
  <si>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</si>
  <si>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</si>
  <si>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</si>
  <si>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</si>
  <si>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</si>
  <si>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</si>
  <si>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</si>
  <si>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</si>
  <si>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</si>
  <si>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</si>
  <si>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</si>
  <si>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</si>
  <si>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</si>
  <si>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</si>
  <si>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</si>
  <si>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</si>
  <si>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</si>
  <si>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</si>
  <si>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</si>
  <si>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</si>
  <si>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</si>
  <si>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</si>
  <si>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</si>
  <si>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</si>
  <si>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</si>
  <si>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</si>
  <si>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</si>
  <si>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</si>
  <si>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</si>
  <si>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</si>
  <si>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</si>
  <si>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</si>
  <si>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</si>
  <si>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</si>
  <si>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</si>
  <si>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</si>
  <si>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</si>
  <si>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</si>
  <si>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</si>
  <si>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</si>
  <si>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</si>
  <si>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</si>
  <si>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</si>
  <si>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</si>
  <si>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</si>
  <si>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</si>
  <si>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</si>
  <si>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</si>
  <si>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</si>
  <si>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</si>
  <si>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</si>
  <si>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</si>
  <si>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</si>
  <si>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</si>
  <si>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</si>
  <si>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</si>
  <si>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</si>
  <si>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</si>
  <si>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</si>
  <si>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</si>
  <si>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</si>
  <si>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</si>
  <si>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</si>
  <si>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</si>
  <si>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</si>
  <si>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</si>
  <si>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</si>
  <si>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</si>
  <si>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</si>
  <si>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</si>
  <si>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</si>
  <si>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</si>
  <si>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</si>
  <si>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</si>
  <si>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</si>
  <si>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</si>
  <si>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</si>
  <si>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</si>
  <si>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</si>
  <si>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</si>
  <si>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</si>
  <si>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</si>
  <si>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</si>
  <si>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</si>
  <si>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</si>
  <si>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</si>
  <si>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</si>
  <si>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</si>
  <si>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</si>
  <si>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</si>
  <si>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</si>
  <si>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</si>
  <si>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</si>
  <si>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</si>
  <si>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</si>
  <si>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</si>
  <si>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</si>
  <si>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</si>
  <si>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</si>
  <si>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</si>
  <si>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</si>
  <si>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</si>
  <si>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</si>
  <si>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</si>
  <si>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</si>
  <si>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</si>
  <si>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</si>
  <si>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</si>
  <si>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</si>
  <si>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</si>
  <si>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</si>
  <si>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</si>
  <si>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</si>
  <si>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</si>
  <si>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</si>
  <si>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</si>
  <si>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</si>
  <si>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</si>
  <si>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</si>
  <si>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</si>
  <si>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</si>
  <si>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</si>
  <si>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</si>
  <si>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</si>
  <si>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</si>
  <si>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</si>
  <si>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</si>
  <si>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</si>
  <si>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</si>
  <si>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</si>
  <si>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</si>
  <si>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</si>
  <si>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</si>
  <si>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</si>
  <si>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</si>
  <si>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</si>
  <si>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</si>
  <si>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</si>
  <si>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</si>
  <si>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</si>
  <si>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</si>
  <si>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</si>
  <si>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</si>
  <si>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</si>
  <si>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</si>
  <si>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</si>
  <si>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</si>
  <si>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</si>
  <si>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</si>
  <si>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</si>
  <si>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</si>
  <si>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</si>
  <si>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</si>
  <si>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</si>
  <si>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</si>
  <si>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</si>
  <si>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</si>
  <si>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</si>
  <si>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</si>
  <si>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</si>
  <si>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</si>
  <si>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</si>
  <si>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</si>
  <si>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</si>
  <si>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</si>
  <si>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</si>
  <si>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</si>
  <si>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</si>
  <si>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</si>
  <si>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</si>
  <si>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</si>
  <si>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</si>
  <si>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</si>
  <si>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</si>
  <si>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</si>
  <si>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</si>
  <si>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</si>
  <si>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</si>
  <si>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</si>
  <si>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</si>
  <si>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</si>
  <si>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</si>
  <si>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</si>
  <si>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</si>
  <si>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</si>
  <si>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</si>
  <si>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</si>
  <si>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</si>
  <si>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</si>
  <si>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</si>
  <si>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</si>
  <si>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</si>
  <si>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</si>
  <si>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</si>
  <si>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</si>
  <si>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</si>
  <si>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</si>
  <si>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</si>
  <si>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</si>
  <si>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</si>
  <si>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</si>
  <si>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</si>
  <si>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</si>
  <si>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</si>
  <si>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</si>
  <si>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</si>
  <si>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</si>
  <si>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</si>
  <si>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</si>
  <si>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</si>
  <si>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</si>
  <si>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</si>
  <si>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</si>
  <si>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</si>
  <si>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</si>
  <si>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</si>
  <si>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</si>
  <si>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</si>
  <si>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</si>
  <si>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</si>
  <si>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</si>
  <si>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</si>
  <si>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</si>
  <si>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</si>
  <si>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</si>
  <si>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</si>
  <si>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</si>
  <si>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</si>
  <si>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</si>
  <si>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</si>
  <si>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</si>
  <si>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</si>
  <si>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</si>
  <si>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</si>
  <si>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</si>
  <si>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</si>
  <si>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</si>
  <si>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</si>
  <si>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</si>
  <si>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</si>
  <si>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</si>
  <si>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</si>
  <si>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</si>
  <si>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</si>
  <si>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</si>
  <si>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</si>
  <si>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</si>
  <si>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</si>
  <si>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</si>
  <si>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</si>
  <si>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</si>
  <si>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</si>
  <si>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</si>
  <si>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</si>
  <si>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</si>
  <si>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</si>
  <si>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</si>
  <si>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</si>
  <si>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</si>
  <si>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</si>
  <si>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</si>
  <si>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</si>
  <si>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</si>
  <si>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</si>
  <si>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</si>
  <si>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</si>
  <si>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</si>
  <si>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</si>
  <si>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</si>
  <si>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</si>
  <si>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</si>
  <si>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</si>
  <si>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</si>
  <si>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</si>
  <si>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</si>
  <si>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</si>
  <si>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</si>
  <si>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</si>
  <si>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</si>
  <si>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</si>
  <si>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</si>
  <si>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</si>
  <si>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</si>
  <si>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</si>
  <si>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</si>
  <si>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</si>
  <si>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</si>
  <si>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</si>
  <si>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</si>
  <si>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</si>
  <si>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</si>
  <si>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</si>
  <si>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</si>
  <si>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</si>
  <si>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</si>
  <si>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</si>
  <si>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</si>
  <si>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</si>
  <si>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</si>
  <si>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</si>
  <si>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</si>
  <si>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</si>
  <si>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</si>
  <si>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</si>
  <si>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</si>
  <si>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</si>
  <si>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</si>
  <si>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</si>
  <si>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</si>
  <si>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</si>
  <si>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</si>
  <si>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</si>
  <si>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</si>
  <si>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</si>
  <si>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</si>
  <si>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</si>
  <si>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</si>
  <si>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</si>
  <si>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</si>
  <si>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</si>
  <si>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</si>
  <si>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</si>
  <si>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</si>
  <si>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</si>
  <si>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</si>
  <si>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</si>
  <si>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</si>
  <si>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</si>
  <si>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</si>
  <si>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</si>
  <si>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</si>
  <si>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</si>
  <si>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</si>
  <si>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</si>
  <si>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</si>
  <si>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</si>
  <si>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</si>
  <si>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</si>
  <si>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</si>
  <si>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</si>
  <si>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</si>
  <si>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</si>
  <si>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</si>
  <si>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</si>
  <si>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</si>
  <si>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</si>
  <si>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</si>
  <si>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</si>
  <si>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</si>
  <si>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</si>
  <si>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</si>
  <si>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</si>
  <si>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</si>
  <si>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</si>
  <si>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</si>
  <si>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</si>
  <si>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</si>
  <si>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</si>
  <si>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</si>
  <si>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</si>
  <si>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</si>
  <si>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</si>
  <si>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</si>
  <si>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</si>
  <si>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</si>
  <si>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</si>
  <si>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</si>
  <si>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</si>
  <si>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</si>
  <si>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</si>
  <si>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</si>
  <si>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</si>
  <si>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</si>
  <si>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</si>
  <si>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</si>
  <si>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</si>
  <si>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</si>
  <si>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</si>
  <si>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</si>
  <si>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</si>
  <si>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</si>
  <si>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</si>
  <si>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</si>
  <si>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</si>
  <si>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</si>
  <si>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</si>
  <si>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</si>
  <si>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</si>
  <si>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</si>
  <si>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</si>
  <si>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</si>
  <si>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</si>
  <si>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</si>
  <si>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</si>
  <si>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</si>
  <si>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</si>
  <si>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</si>
  <si>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</si>
  <si>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</si>
  <si>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</si>
  <si>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</si>
  <si>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</si>
  <si>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</si>
  <si>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</si>
  <si>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</si>
  <si>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</si>
  <si>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</si>
  <si>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</si>
  <si>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</si>
  <si>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</si>
  <si>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</si>
  <si>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</si>
  <si>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</si>
  <si>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</si>
  <si>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</si>
  <si>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</si>
  <si>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</si>
  <si>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</si>
  <si>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</si>
  <si>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</si>
  <si>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</si>
  <si>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</si>
  <si>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</si>
  <si>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</si>
  <si>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</si>
  <si>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</si>
  <si>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</si>
  <si>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</si>
  <si>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</si>
  <si>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</si>
  <si>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</si>
  <si>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</si>
  <si>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</si>
  <si>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</si>
  <si>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</si>
  <si>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</si>
  <si>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</si>
  <si>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</si>
  <si>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</si>
  <si>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</si>
  <si>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</si>
  <si>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</si>
  <si>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</si>
  <si>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</si>
  <si>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</si>
  <si>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</si>
  <si>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</si>
  <si>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</si>
  <si>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</si>
  <si>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</si>
  <si>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</si>
  <si>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</si>
  <si>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</si>
  <si>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</si>
  <si>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</si>
  <si>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</si>
  <si>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</si>
  <si>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</si>
  <si>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</si>
  <si>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</si>
  <si>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</si>
  <si>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</si>
  <si>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</si>
  <si>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</si>
  <si>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</si>
  <si>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</si>
  <si>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</si>
  <si>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</si>
  <si>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</si>
  <si>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</si>
  <si>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</si>
  <si>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</si>
  <si>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</si>
  <si>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</si>
  <si>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</si>
  <si>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</si>
  <si>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</si>
  <si>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</si>
  <si>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</si>
  <si>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</si>
  <si>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</si>
  <si>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</si>
  <si>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</si>
  <si>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</si>
  <si>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</si>
  <si>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</si>
  <si>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</si>
  <si>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</si>
  <si>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</si>
  <si>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</si>
  <si>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</si>
  <si>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</si>
  <si>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</si>
  <si>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</si>
  <si>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</si>
  <si>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</si>
  <si>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</si>
  <si>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</si>
  <si>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</si>
  <si>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</si>
  <si>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</si>
  <si>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</si>
  <si>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</si>
  <si>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</si>
  <si>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</si>
  <si>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</si>
  <si>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</si>
  <si>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</si>
  <si>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</si>
  <si>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</si>
  <si>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</si>
  <si>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</si>
  <si>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</si>
  <si>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</si>
  <si>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</si>
  <si>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</si>
  <si>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</si>
  <si>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</si>
  <si>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</si>
  <si>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</si>
  <si>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</si>
  <si>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</si>
  <si>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</si>
  <si>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</si>
  <si>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</si>
  <si>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</si>
  <si>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</si>
  <si>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</si>
  <si>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</si>
  <si>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</si>
  <si>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</si>
  <si>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</si>
  <si>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</si>
  <si>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</si>
  <si>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</si>
  <si>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</si>
  <si>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</si>
  <si>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</si>
  <si>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</si>
  <si>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</si>
  <si>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</si>
  <si>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</si>
  <si>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</si>
  <si>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</si>
  <si>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</si>
  <si>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</si>
  <si>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</si>
  <si>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</si>
  <si>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</si>
  <si>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</si>
  <si>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</si>
  <si>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</si>
  <si>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</si>
  <si>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</si>
  <si>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</si>
  <si>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</si>
  <si>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</si>
  <si>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</si>
  <si>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</si>
  <si>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</si>
  <si>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</si>
  <si>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</si>
  <si>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</si>
  <si>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</si>
  <si>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</si>
  <si>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</si>
  <si>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</si>
  <si>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</si>
  <si>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</si>
  <si>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</si>
  <si>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</si>
  <si>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</si>
  <si>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</si>
  <si>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</si>
  <si>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</si>
  <si>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</si>
  <si>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</si>
  <si>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</si>
  <si>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</si>
  <si>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</si>
  <si>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</si>
  <si>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</si>
  <si>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</si>
  <si>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</si>
  <si>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</si>
  <si>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</si>
  <si>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</si>
  <si>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</si>
  <si>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</si>
  <si>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</si>
  <si>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</si>
  <si>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</si>
  <si>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</si>
  <si>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</si>
  <si>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</si>
  <si>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</si>
  <si>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</si>
  <si>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</si>
  <si>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</si>
  <si>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</si>
  <si>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</si>
  <si>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</si>
  <si>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</si>
  <si>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</si>
  <si>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</si>
  <si>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</si>
  <si>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</si>
  <si>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</si>
  <si>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</si>
  <si>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</si>
  <si>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</si>
  <si>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</si>
  <si>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</si>
  <si>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</si>
  <si>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</si>
  <si>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</si>
  <si>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</si>
  <si>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</si>
  <si>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</si>
  <si>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</si>
  <si>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</si>
  <si>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</si>
  <si>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</si>
  <si>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</si>
  <si>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</si>
  <si>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</si>
  <si>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</si>
  <si>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</si>
  <si>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</si>
  <si>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</si>
  <si>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</si>
  <si>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</si>
  <si>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</si>
  <si>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</si>
  <si>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</si>
  <si>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</si>
  <si>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</si>
  <si>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</si>
  <si>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</si>
  <si>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</si>
  <si>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</si>
  <si>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</si>
  <si>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</si>
  <si>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</si>
  <si>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</si>
  <si>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</si>
  <si>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</si>
  <si>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</si>
  <si>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</si>
  <si>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</si>
  <si>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</si>
  <si>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</si>
  <si>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</si>
  <si>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</si>
  <si>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</si>
  <si>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</si>
  <si>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</si>
  <si>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</si>
  <si>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</si>
  <si>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</si>
  <si>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</si>
  <si>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</si>
  <si>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</si>
  <si>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</si>
  <si>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</si>
  <si>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</si>
  <si>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</si>
  <si>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</si>
  <si>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</si>
  <si>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</si>
  <si>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</si>
  <si>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</si>
  <si>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</si>
  <si>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</si>
  <si>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</si>
  <si>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</si>
  <si>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</si>
  <si>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</si>
  <si>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</si>
  <si>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</si>
  <si>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</si>
  <si>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</si>
  <si>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</si>
  <si>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</si>
  <si>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</si>
  <si>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</si>
  <si>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</si>
  <si>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</si>
  <si>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</si>
  <si>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</si>
  <si>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</si>
  <si>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</si>
  <si>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</si>
  <si>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</si>
  <si>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</si>
  <si>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</si>
  <si>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</si>
  <si>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</si>
  <si>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</si>
  <si>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</si>
  <si>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</si>
  <si>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</si>
  <si>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</si>
  <si>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</si>
  <si>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</si>
  <si>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</si>
  <si>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</si>
  <si>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</si>
  <si>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</si>
  <si>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</si>
  <si>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</si>
  <si>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</si>
  <si>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</si>
  <si>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</si>
  <si>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</si>
  <si>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</si>
  <si>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</si>
  <si>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</si>
  <si>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</si>
  <si>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</si>
  <si>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</si>
  <si>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</si>
  <si>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</si>
  <si>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</si>
  <si>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</si>
  <si>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</si>
  <si>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</si>
  <si>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</si>
  <si>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</si>
  <si>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</si>
  <si>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</si>
  <si>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</si>
  <si>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</si>
  <si>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</si>
  <si>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</si>
  <si>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</si>
  <si>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</si>
  <si>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</si>
  <si>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</si>
  <si>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</si>
  <si>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</si>
  <si>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</si>
  <si>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</si>
  <si>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</si>
  <si>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</si>
  <si>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</si>
  <si>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</si>
  <si>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</si>
  <si>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</si>
  <si>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</si>
  <si>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</si>
  <si>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</si>
  <si>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</si>
  <si>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</si>
  <si>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</si>
  <si>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</si>
  <si>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</si>
  <si>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</si>
  <si>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</si>
  <si>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</si>
  <si>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</si>
  <si>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</si>
  <si>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</si>
  <si>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</si>
  <si>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</si>
  <si>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</si>
  <si>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</si>
  <si>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</si>
  <si>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</si>
  <si>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</si>
  <si>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</si>
  <si>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</si>
  <si>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</si>
  <si>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</si>
  <si>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</si>
  <si>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</si>
  <si>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</si>
  <si>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</si>
  <si>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</si>
  <si>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</si>
  <si>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</si>
  <si>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</si>
  <si>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</si>
  <si>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</si>
  <si>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</si>
  <si>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</si>
  <si>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</si>
  <si>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</si>
  <si>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</si>
  <si>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</si>
  <si>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</si>
  <si>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</si>
  <si>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</si>
  <si>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</si>
  <si>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</si>
  <si>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</si>
  <si>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</si>
  <si>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</si>
  <si>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</si>
  <si>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</si>
  <si>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</si>
  <si>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</si>
  <si>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</si>
  <si>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</si>
  <si>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</si>
  <si>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</si>
  <si>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</si>
  <si>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</si>
  <si>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</si>
  <si>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</si>
  <si>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</si>
  <si>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</si>
  <si>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</si>
  <si>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</si>
  <si>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</si>
  <si>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</si>
  <si>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</si>
  <si>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</si>
  <si>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</si>
  <si>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</si>
  <si>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</si>
  <si>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</si>
  <si>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</si>
  <si>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</si>
  <si>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</si>
  <si>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</si>
  <si>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</si>
  <si>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</si>
  <si>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</si>
  <si>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</si>
  <si>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</si>
  <si>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</si>
  <si>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</si>
  <si>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</si>
  <si>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</si>
  <si>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</si>
  <si>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</si>
  <si>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</si>
  <si>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</si>
  <si>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</si>
  <si>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</si>
  <si>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</si>
  <si>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</si>
  <si>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</si>
  <si>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</si>
  <si>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</si>
  <si>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</si>
  <si>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</si>
  <si>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</si>
  <si>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</si>
  <si>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</si>
  <si>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</si>
  <si>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</si>
  <si>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</si>
  <si>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</si>
  <si>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</si>
  <si>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</si>
  <si>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</si>
  <si>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</si>
  <si>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</si>
  <si>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</si>
  <si>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</si>
  <si>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</si>
  <si>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</si>
  <si>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</si>
  <si>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</si>
  <si>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</si>
  <si>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</si>
  <si>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</si>
  <si>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</si>
  <si>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</si>
  <si>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</si>
  <si>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</si>
  <si>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</si>
  <si>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</si>
  <si>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</si>
  <si>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</si>
  <si>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</si>
  <si>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</si>
  <si>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</si>
  <si>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</si>
  <si>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</si>
  <si>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</si>
  <si>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</si>
  <si>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</si>
  <si>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</si>
  <si>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</si>
  <si>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</si>
  <si>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</si>
  <si>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</si>
  <si>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</si>
  <si>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</si>
  <si>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</si>
  <si>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</si>
  <si>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</si>
  <si>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</si>
  <si>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</si>
  <si>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</si>
  <si>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</si>
  <si>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</si>
  <si>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</si>
  <si>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</si>
  <si>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</si>
  <si>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</si>
  <si>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</si>
  <si>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</si>
  <si>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</si>
  <si>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</si>
  <si>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</si>
  <si>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</si>
  <si>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</si>
  <si>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</si>
  <si>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</si>
  <si>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</si>
  <si>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</si>
  <si>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</si>
  <si>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</si>
  <si>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</si>
  <si>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</si>
  <si>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</si>
  <si>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</si>
  <si>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</si>
  <si>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</si>
  <si>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</si>
  <si>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</si>
  <si>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</si>
  <si>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</si>
  <si>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</si>
  <si>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</si>
  <si>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</si>
  <si>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</si>
  <si>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</si>
  <si>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</si>
  <si>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</si>
  <si>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</si>
  <si>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</si>
  <si>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</si>
  <si>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</si>
  <si>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</si>
  <si>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</si>
  <si>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</si>
  <si>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</si>
  <si>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</si>
  <si>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</si>
  <si>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</si>
  <si>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</si>
  <si>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</si>
  <si>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</si>
  <si>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</si>
  <si>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</si>
  <si>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</si>
  <si>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</si>
  <si>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</si>
  <si>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</si>
  <si>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</si>
  <si>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</si>
  <si>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</si>
  <si>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</si>
  <si>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</si>
  <si>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</si>
  <si>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</si>
  <si>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</si>
  <si>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</si>
  <si>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</si>
  <si>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</si>
  <si>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</si>
  <si>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</si>
  <si>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</si>
  <si>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</si>
  <si>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</si>
  <si>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</si>
  <si>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</si>
  <si>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</si>
  <si>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</si>
  <si>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</si>
  <si>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</si>
  <si>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</si>
  <si>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</si>
  <si>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</si>
  <si>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</si>
  <si>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</si>
  <si>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</si>
  <si>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</si>
  <si>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</si>
  <si>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</si>
  <si>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</si>
  <si>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</si>
  <si>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</si>
  <si>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</si>
  <si>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</si>
  <si>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</si>
  <si>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</si>
  <si>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</si>
  <si>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</si>
  <si>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</si>
  <si>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</si>
  <si>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</si>
  <si>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</si>
  <si>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</si>
  <si>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</si>
  <si>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</si>
  <si>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</si>
  <si>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</si>
  <si>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</si>
  <si>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</si>
  <si>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</si>
  <si>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</si>
  <si>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</si>
  <si>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</si>
  <si>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</si>
  <si>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</si>
  <si>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</si>
  <si>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</si>
  <si>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</si>
  <si>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</si>
  <si>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</si>
  <si>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</si>
  <si>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</si>
  <si>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</si>
  <si>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</si>
  <si>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</si>
  <si>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</si>
  <si>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</si>
  <si>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</si>
  <si>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</si>
  <si>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</si>
  <si>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</si>
  <si>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</si>
  <si>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</si>
  <si>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</si>
  <si>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</si>
  <si>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</si>
  <si>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</si>
  <si>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</si>
  <si>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</si>
  <si>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</si>
  <si>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</si>
  <si>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</si>
  <si>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</si>
  <si>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</si>
  <si>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</si>
  <si>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</si>
  <si>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</si>
  <si>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</si>
  <si>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</si>
  <si>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</si>
  <si>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</si>
  <si>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</si>
  <si>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</si>
  <si>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</si>
  <si>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</si>
  <si>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</si>
  <si>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</si>
  <si>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</si>
  <si>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</si>
  <si>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</si>
  <si>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</si>
  <si>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</si>
  <si>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</si>
  <si>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</si>
  <si>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</si>
  <si>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</si>
  <si>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</si>
  <si>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</si>
  <si>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</si>
  <si>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</si>
  <si>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</si>
  <si>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</si>
  <si>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</si>
  <si>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</si>
  <si>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</si>
  <si>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</si>
  <si>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</si>
  <si>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</si>
  <si>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</si>
  <si>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</si>
  <si>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</si>
  <si>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</si>
  <si>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</si>
  <si>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</si>
  <si>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</si>
  <si>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</si>
  <si>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</si>
  <si>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</si>
  <si>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</si>
  <si>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</si>
  <si>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</si>
  <si>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</si>
  <si>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</si>
  <si>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</si>
  <si>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</si>
  <si>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</si>
  <si>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</si>
  <si>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</si>
  <si>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</si>
  <si>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</si>
  <si>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</si>
  <si>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</si>
  <si>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</si>
  <si>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</si>
  <si>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</si>
  <si>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</si>
  <si>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</si>
  <si>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</si>
  <si>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</si>
  <si>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</si>
  <si>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</si>
  <si>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</si>
  <si>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</si>
  <si>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</si>
  <si>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</si>
  <si>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</si>
  <si>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</si>
  <si>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</si>
  <si>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</si>
  <si>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</si>
  <si>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</si>
  <si>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</si>
  <si>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</si>
  <si>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</si>
  <si>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</si>
  <si>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</si>
  <si>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</si>
  <si>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</si>
  <si>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</si>
  <si>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</si>
  <si>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</si>
  <si>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</si>
  <si>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</si>
  <si>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</si>
  <si>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</si>
  <si>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</si>
  <si>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</si>
  <si>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</si>
  <si>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</si>
  <si>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</si>
  <si>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</si>
  <si>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</si>
  <si>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</si>
  <si>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</si>
  <si>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</si>
  <si>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</si>
  <si>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</si>
  <si>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</si>
  <si>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</si>
  <si>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</si>
  <si>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</si>
  <si>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</si>
  <si>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</si>
  <si>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</si>
  <si>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</si>
  <si>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</si>
  <si>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</si>
  <si>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</si>
  <si>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</si>
  <si>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</si>
  <si>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</si>
  <si>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</si>
  <si>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</si>
  <si>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</si>
  <si>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</si>
  <si>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</si>
  <si>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</si>
  <si>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</si>
  <si>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</si>
  <si>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</si>
  <si>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</si>
  <si>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</si>
  <si>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</si>
  <si>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</si>
  <si>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</si>
  <si>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</si>
  <si>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</si>
  <si>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</si>
  <si>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</si>
  <si>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</si>
  <si>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</si>
  <si>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</si>
  <si>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</si>
  <si>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</si>
  <si>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</si>
  <si>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</si>
  <si>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</si>
  <si>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</si>
  <si>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</si>
  <si>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</si>
  <si>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</si>
  <si>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</si>
  <si>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</si>
  <si>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</si>
  <si>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</si>
  <si>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</si>
  <si>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</si>
  <si>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</si>
  <si>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</si>
  <si>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</si>
  <si>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</si>
  <si>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</si>
  <si>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</si>
  <si>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</si>
  <si>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</si>
  <si>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</si>
  <si>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</si>
  <si>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</si>
  <si>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</si>
  <si>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</si>
  <si>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</si>
  <si>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</si>
  <si>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</si>
  <si>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</si>
  <si>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</si>
  <si>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</si>
  <si>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</si>
  <si>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</si>
  <si>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</si>
  <si>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</si>
  <si>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</si>
  <si>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</si>
  <si>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</si>
  <si>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</si>
  <si>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</si>
  <si>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</si>
  <si>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</si>
  <si>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</si>
  <si>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</si>
  <si>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</si>
  <si>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</si>
  <si>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</si>
  <si>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</si>
  <si>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</si>
  <si>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</si>
  <si>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</si>
  <si>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</si>
  <si>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</si>
  <si>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</si>
  <si>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</si>
  <si>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</si>
  <si>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</si>
  <si>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</si>
  <si>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</si>
  <si>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</si>
  <si>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</si>
  <si>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</si>
  <si>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</si>
  <si>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</si>
  <si>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</si>
  <si>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</si>
  <si>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</si>
  <si>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</si>
  <si>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</si>
  <si>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</si>
  <si>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</si>
  <si>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</si>
  <si>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</si>
  <si>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</si>
  <si>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</si>
  <si>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</si>
  <si>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</si>
  <si>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</si>
  <si>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</si>
  <si>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</si>
  <si>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</si>
  <si>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</si>
  <si>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</si>
  <si>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</si>
  <si>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</si>
  <si>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</si>
  <si>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</si>
  <si>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</si>
  <si>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</si>
  <si>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</si>
  <si>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</si>
  <si>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</si>
  <si>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</si>
  <si>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</si>
  <si>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</si>
  <si>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</si>
  <si>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</si>
  <si>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</si>
  <si>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</si>
  <si>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</si>
  <si>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</si>
  <si>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</si>
  <si>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</si>
  <si>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</si>
  <si>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</si>
  <si>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</si>
  <si>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</si>
  <si>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</si>
  <si>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</si>
  <si>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</si>
  <si>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</si>
  <si>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</si>
  <si>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</si>
  <si>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</si>
  <si>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</si>
  <si>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</si>
  <si>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</si>
  <si>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</si>
  <si>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</si>
  <si>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</si>
  <si>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</si>
  <si>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</si>
  <si>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</si>
  <si>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</si>
  <si>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</si>
  <si>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</si>
  <si>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</si>
  <si>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</si>
  <si>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</si>
  <si>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</si>
  <si>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</si>
  <si>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</si>
  <si>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</si>
  <si>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</si>
  <si>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</si>
  <si>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</si>
  <si>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</si>
  <si>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</si>
  <si>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</si>
  <si>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</si>
  <si>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</si>
  <si>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</si>
  <si>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</si>
  <si>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</si>
  <si>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</si>
  <si>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</si>
  <si>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</si>
  <si>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</si>
  <si>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</si>
  <si>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</si>
  <si>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</si>
  <si>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</si>
  <si>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</si>
  <si>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</si>
  <si>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</si>
  <si>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</si>
  <si>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</si>
  <si>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</si>
  <si>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</si>
  <si>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</si>
  <si>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</si>
  <si>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</si>
  <si>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</si>
  <si>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</si>
  <si>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</si>
  <si>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</si>
  <si>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</si>
  <si>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</si>
  <si>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</si>
  <si>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</si>
  <si>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</si>
  <si>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</si>
  <si>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</si>
  <si>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</si>
  <si>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</si>
  <si>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</si>
  <si>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</si>
  <si>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</si>
  <si>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</si>
  <si>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</si>
  <si>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</si>
  <si>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</si>
  <si>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</si>
  <si>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</si>
  <si>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</si>
  <si>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</si>
  <si>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</si>
  <si>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</si>
  <si>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</si>
  <si>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</si>
  <si>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</si>
  <si>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</si>
  <si>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</si>
  <si>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</si>
  <si>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</si>
  <si>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</si>
  <si>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</si>
  <si>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</si>
  <si>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</si>
  <si>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</si>
  <si>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</si>
  <si>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</si>
  <si>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</si>
  <si>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</si>
  <si>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</si>
  <si>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</si>
  <si>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</si>
  <si>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</si>
  <si>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</si>
  <si>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</si>
  <si>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</si>
  <si>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</si>
  <si>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</si>
  <si>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</si>
  <si>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</si>
  <si>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</si>
  <si>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</si>
  <si>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</si>
  <si>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</si>
  <si>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</si>
  <si>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</si>
  <si>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</si>
  <si>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</si>
  <si>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</si>
  <si>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</si>
  <si>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</si>
  <si>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</si>
  <si>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</si>
  <si>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</si>
  <si>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</si>
  <si>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</si>
  <si>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</si>
  <si>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</si>
  <si>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</si>
  <si>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</si>
  <si>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</si>
  <si>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</si>
  <si>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</si>
  <si>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</si>
  <si>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</si>
  <si>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</si>
  <si>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</si>
  <si>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</si>
  <si>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</si>
  <si>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</si>
  <si>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</si>
  <si>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</si>
  <si>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</si>
  <si>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</si>
  <si>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</si>
  <si>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</si>
  <si>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</si>
  <si>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</si>
  <si>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</si>
  <si>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</si>
  <si>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</si>
  <si>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</si>
  <si>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</si>
  <si>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</si>
  <si>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</si>
  <si>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</si>
  <si>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</si>
  <si>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</si>
  <si>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</si>
  <si>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</si>
  <si>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</si>
  <si>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</si>
  <si>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</si>
  <si>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</si>
  <si>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</si>
  <si>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</si>
  <si>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</si>
  <si>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</si>
  <si>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</si>
  <si>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</si>
  <si>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</si>
  <si>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</si>
  <si>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</si>
  <si>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</si>
  <si>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</si>
  <si>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</si>
  <si>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</si>
  <si>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</si>
  <si>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</si>
  <si>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</si>
  <si>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</si>
  <si>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</si>
  <si>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</si>
  <si>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</si>
  <si>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</si>
  <si>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</si>
  <si>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</si>
  <si>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</si>
  <si>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</si>
  <si>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</si>
  <si>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</si>
  <si>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</si>
  <si>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</si>
  <si>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</si>
  <si>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</si>
  <si>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</si>
  <si>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</si>
  <si>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</si>
  <si>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</si>
  <si>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</si>
  <si>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</si>
  <si>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</si>
  <si>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</si>
  <si>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</si>
  <si>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</si>
  <si>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</si>
  <si>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</si>
  <si>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</si>
  <si>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</si>
  <si>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</si>
  <si>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</si>
  <si>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</si>
  <si>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</si>
  <si>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</si>
  <si>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</si>
  <si>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</si>
  <si>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</si>
  <si>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</si>
  <si>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</si>
  <si>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</si>
  <si>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</si>
  <si>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</si>
  <si>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</si>
  <si>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</si>
  <si>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</si>
  <si>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</si>
  <si>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</si>
  <si>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</si>
  <si>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</si>
  <si>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</si>
  <si>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</si>
  <si>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</si>
  <si>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</si>
  <si>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</si>
  <si>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</si>
  <si>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</si>
  <si>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</si>
  <si>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</si>
  <si>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</si>
  <si>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</si>
  <si>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</si>
  <si>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</si>
  <si>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</si>
  <si>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</si>
  <si>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</si>
  <si>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</si>
  <si>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</si>
  <si>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</si>
  <si>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</si>
  <si>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</si>
  <si>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</si>
  <si>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</si>
  <si>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</si>
  <si>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</si>
  <si>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</si>
  <si>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</si>
  <si>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</si>
  <si>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</si>
  <si>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</si>
  <si>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</si>
  <si>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</si>
  <si>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</si>
  <si>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</si>
  <si>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</si>
  <si>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</si>
  <si>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</si>
  <si>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</si>
  <si>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</si>
  <si>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</si>
  <si>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</si>
  <si>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</si>
  <si>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</si>
  <si>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</si>
  <si>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</si>
  <si>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</si>
  <si>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</si>
  <si>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</si>
  <si>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</si>
  <si>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</si>
  <si>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</si>
  <si>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</si>
  <si>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</si>
  <si>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</si>
  <si>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</si>
  <si>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</si>
  <si>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</si>
  <si>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</si>
  <si>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</si>
  <si>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</si>
  <si>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</si>
  <si>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</si>
  <si>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</si>
  <si>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</si>
  <si>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</si>
  <si>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</si>
  <si>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</si>
  <si>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</si>
  <si>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</si>
  <si>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</si>
  <si>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</si>
  <si>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</si>
  <si>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</si>
  <si>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</si>
  <si>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</si>
  <si>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</si>
  <si>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</si>
  <si>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</si>
  <si>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</si>
  <si>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</si>
  <si>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</si>
  <si>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</si>
  <si>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</si>
  <si>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</si>
  <si>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</si>
  <si>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</si>
  <si>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</si>
  <si>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</si>
  <si>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</si>
  <si>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</si>
  <si>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</si>
  <si>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</si>
  <si>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</si>
  <si>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</si>
  <si>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</si>
  <si>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</si>
  <si>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</si>
  <si>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</si>
  <si>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</si>
  <si>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</si>
  <si>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</si>
  <si>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</si>
  <si>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</si>
  <si>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</si>
  <si>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</si>
  <si>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</si>
  <si>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</si>
  <si>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</si>
  <si>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</si>
  <si>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</si>
  <si>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</si>
  <si>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</si>
  <si>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</si>
  <si>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</si>
  <si>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</si>
  <si>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</si>
  <si>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</si>
  <si>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</si>
  <si>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</si>
  <si>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</si>
  <si>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</si>
  <si>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</si>
  <si>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</si>
  <si>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</si>
  <si>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</si>
  <si>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</si>
  <si>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</si>
  <si>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</si>
  <si>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</si>
  <si>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</si>
  <si>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</si>
  <si>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</si>
  <si>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</si>
  <si>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</si>
  <si>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</si>
  <si>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</si>
  <si>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</si>
  <si>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</si>
  <si>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</si>
  <si>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</si>
  <si>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</si>
  <si>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</si>
  <si>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</si>
  <si>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</si>
  <si>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</si>
  <si>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</si>
  <si>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</si>
  <si>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</si>
  <si>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</si>
  <si>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</si>
  <si>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</si>
  <si>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</si>
  <si>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</si>
  <si>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</si>
  <si>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</si>
  <si>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</si>
  <si>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</si>
  <si>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</si>
  <si>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</si>
  <si>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</si>
  <si>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</si>
  <si>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</si>
  <si>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</si>
  <si>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</si>
  <si>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</si>
  <si>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</si>
  <si>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</si>
  <si>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</si>
  <si>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</si>
  <si>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</si>
  <si>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</si>
  <si>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</si>
  <si>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</si>
  <si>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</si>
  <si>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</si>
  <si>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</si>
  <si>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</si>
  <si>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</si>
  <si>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</si>
  <si>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</si>
  <si>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</si>
  <si>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</si>
  <si>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</si>
  <si>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</si>
  <si>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</si>
  <si>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</si>
  <si>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</si>
  <si>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</si>
  <si>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</si>
  <si>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</si>
  <si>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</si>
  <si>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</si>
  <si>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</si>
  <si>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</si>
  <si>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</si>
  <si>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</si>
  <si>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</si>
  <si>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</si>
  <si>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</si>
  <si>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</si>
  <si>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</si>
  <si>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</si>
  <si>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</si>
  <si>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</si>
  <si>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</si>
  <si>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</si>
  <si>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</si>
  <si>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</si>
  <si>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</si>
  <si>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</si>
  <si>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</si>
  <si>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</si>
  <si>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</si>
  <si>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</si>
  <si>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</si>
  <si>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</si>
  <si>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</si>
  <si>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</si>
  <si>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</si>
  <si>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</si>
  <si>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</si>
  <si>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</si>
  <si>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</si>
  <si>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</si>
  <si>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</si>
  <si>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</si>
  <si>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</si>
  <si>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</si>
  <si>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</si>
  <si>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</si>
  <si>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</si>
  <si>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</si>
  <si>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</si>
  <si>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</si>
  <si>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</si>
  <si>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</si>
  <si>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</si>
  <si>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</si>
  <si>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</si>
  <si>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</si>
  <si>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</si>
  <si>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</si>
  <si>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</si>
  <si>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</si>
  <si>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</si>
  <si>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</si>
  <si>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</si>
  <si>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</si>
  <si>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</si>
  <si>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</si>
  <si>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</si>
  <si>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</si>
  <si>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</si>
  <si>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</si>
  <si>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</si>
  <si>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</si>
  <si>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</si>
  <si>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</si>
  <si>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</si>
  <si>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</si>
  <si>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</si>
  <si>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</si>
  <si>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</si>
  <si>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</si>
  <si>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</si>
  <si>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</si>
  <si>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</si>
  <si>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</si>
  <si>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</si>
  <si>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</si>
  <si>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</si>
  <si>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</si>
  <si>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</si>
  <si>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</si>
  <si>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</si>
  <si>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</si>
  <si>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</si>
  <si>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</si>
  <si>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</si>
  <si>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</si>
  <si>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</si>
  <si>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</si>
  <si>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</si>
  <si>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</si>
  <si>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</si>
  <si>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</si>
  <si>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</si>
  <si>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</si>
  <si>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</si>
  <si>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</si>
  <si>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</si>
  <si>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</si>
  <si>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</si>
  <si>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</si>
  <si>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</si>
  <si>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</si>
  <si>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</si>
  <si>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</si>
  <si>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</si>
  <si>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</si>
  <si>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</si>
  <si>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</si>
  <si>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</si>
  <si>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</si>
  <si>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</si>
  <si>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</si>
  <si>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</si>
  <si>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</si>
  <si>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</si>
  <si>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</si>
  <si>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</si>
  <si>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</si>
  <si>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</si>
  <si>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</si>
  <si>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</si>
  <si>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</si>
  <si>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</si>
  <si>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</si>
  <si>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</si>
  <si>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</si>
  <si>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</si>
  <si>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</si>
  <si>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</si>
  <si>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</si>
  <si>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</si>
  <si>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</si>
  <si>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</si>
  <si>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</si>
  <si>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</si>
  <si>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</si>
  <si>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</si>
  <si>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</si>
  <si>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</si>
  <si>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</si>
  <si>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</si>
  <si>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</si>
  <si>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</si>
  <si>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</si>
  <si>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</si>
  <si>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</si>
  <si>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</si>
  <si>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</si>
  <si>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</si>
  <si>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</si>
  <si>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</si>
  <si>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</si>
  <si>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</si>
  <si>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</si>
  <si>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</si>
  <si>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</si>
  <si>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</si>
  <si>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</si>
  <si>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</si>
  <si>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</si>
  <si>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</si>
  <si>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</si>
  <si>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</si>
  <si>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</si>
  <si>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</si>
  <si>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</si>
  <si>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</si>
  <si>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</si>
  <si>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</si>
  <si>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</si>
  <si>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</si>
  <si>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</si>
  <si>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</si>
  <si>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</si>
  <si>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</si>
  <si>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</si>
  <si>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</si>
  <si>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</si>
  <si>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</si>
  <si>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</si>
  <si>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</si>
  <si>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</si>
  <si>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</si>
  <si>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</si>
  <si>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</si>
  <si>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</si>
  <si>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</si>
  <si>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</si>
  <si>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</si>
  <si>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</si>
  <si>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</si>
  <si>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</si>
  <si>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</si>
  <si>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</si>
  <si>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</si>
  <si>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</si>
  <si>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</si>
  <si>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</si>
  <si>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</si>
  <si>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</si>
  <si>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</si>
  <si>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</si>
  <si>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</si>
  <si>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</si>
  <si>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</si>
  <si>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</si>
  <si>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</si>
  <si>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</si>
  <si>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</si>
  <si>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</si>
  <si>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</si>
  <si>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</si>
  <si>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</si>
  <si>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</si>
  <si>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</si>
  <si>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</si>
  <si>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</si>
  <si>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</si>
  <si>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</si>
  <si>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</si>
  <si>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</si>
  <si>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</si>
  <si>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</si>
  <si>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</si>
  <si>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</si>
  <si>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</si>
  <si>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</si>
  <si>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</si>
  <si>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</si>
  <si>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</si>
  <si>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</si>
  <si>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</si>
  <si>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</si>
  <si>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</si>
  <si>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</si>
  <si>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</si>
  <si>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</si>
  <si>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</si>
  <si>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</si>
  <si>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</si>
  <si>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</si>
  <si>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</si>
  <si>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</si>
  <si>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</si>
  <si>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</si>
  <si>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</si>
  <si>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</si>
  <si>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</si>
  <si>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</si>
  <si>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</si>
  <si>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</si>
  <si>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</si>
  <si>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</si>
  <si>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</si>
  <si>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</si>
  <si>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</si>
  <si>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</si>
  <si>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</si>
  <si>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</si>
  <si>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</si>
  <si>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</si>
  <si>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</si>
  <si>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</si>
  <si>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</si>
  <si>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</si>
  <si>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</si>
  <si>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</si>
  <si>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</si>
  <si>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</si>
  <si>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</si>
  <si>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</si>
  <si>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</si>
  <si>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</si>
  <si>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</si>
  <si>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</si>
  <si>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</si>
  <si>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</si>
  <si>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</si>
  <si>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</si>
  <si>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</si>
  <si>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</si>
  <si>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</si>
  <si>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</si>
  <si>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</si>
  <si>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</si>
  <si>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</si>
  <si>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</si>
  <si>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</si>
  <si>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</si>
  <si>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</si>
  <si>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</si>
  <si>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</si>
  <si>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</si>
  <si>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</si>
  <si>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</si>
  <si>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</si>
  <si>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</si>
  <si>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</si>
  <si>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</si>
  <si>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</si>
  <si>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</si>
  <si>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</si>
  <si>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</si>
  <si>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</si>
  <si>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</si>
  <si>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</si>
  <si>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</si>
  <si>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</si>
  <si>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</si>
  <si>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</si>
  <si>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</si>
  <si>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</si>
  <si>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</si>
  <si>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</si>
  <si>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</si>
  <si>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</si>
  <si>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</si>
  <si>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</si>
  <si>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</si>
  <si>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</si>
  <si>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</si>
  <si>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</si>
  <si>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</si>
  <si>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</si>
  <si>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</si>
  <si>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</si>
  <si>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</si>
  <si>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</si>
  <si>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</si>
  <si>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</si>
  <si>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</si>
  <si>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</si>
  <si>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</si>
  <si>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</si>
  <si>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</si>
  <si>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</si>
  <si>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</si>
  <si>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</si>
  <si>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</si>
  <si>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</si>
  <si>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</si>
  <si>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</si>
  <si>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</si>
  <si>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</si>
  <si>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</si>
  <si>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</si>
  <si>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</si>
  <si>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</si>
  <si>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</si>
  <si>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</si>
  <si>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</si>
  <si>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</si>
  <si>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</si>
  <si>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</si>
  <si>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</si>
  <si>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</si>
  <si>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</si>
  <si>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</si>
  <si>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</si>
  <si>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</si>
  <si>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</si>
  <si>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</si>
  <si>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</si>
  <si>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</si>
  <si>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</si>
  <si>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</si>
  <si>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</si>
  <si>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</si>
  <si>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</si>
  <si>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</si>
  <si>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</si>
  <si>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</si>
  <si>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</si>
  <si>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</si>
  <si>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</si>
  <si>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</si>
  <si>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</si>
  <si>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</si>
  <si>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</si>
  <si>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</si>
  <si>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</si>
  <si>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</si>
  <si>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</si>
  <si>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</si>
  <si>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</si>
  <si>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</si>
  <si>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</si>
  <si>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</si>
  <si>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</si>
  <si>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</si>
  <si>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</si>
  <si>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</si>
  <si>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</si>
  <si>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</si>
  <si>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</si>
  <si>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</si>
  <si>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</si>
  <si>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</si>
  <si>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</si>
  <si>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</si>
  <si>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</si>
  <si>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</si>
  <si>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</si>
  <si>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</si>
  <si>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</si>
  <si>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</si>
  <si>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</si>
  <si>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</si>
  <si>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</si>
  <si>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</si>
  <si>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</si>
  <si>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</si>
  <si>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</si>
  <si>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</si>
  <si>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</si>
  <si>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</si>
  <si>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</si>
  <si>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</si>
  <si>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</si>
  <si>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</si>
  <si>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</si>
  <si>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</si>
  <si>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</si>
  <si>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</si>
  <si>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</si>
  <si>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</si>
  <si>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</si>
  <si>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</si>
  <si>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</si>
  <si>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</si>
  <si>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</si>
  <si>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</si>
  <si>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</si>
  <si>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</si>
  <si>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</si>
  <si>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</si>
  <si>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</si>
  <si>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</si>
  <si>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</si>
  <si>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</si>
  <si>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</si>
  <si>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</si>
  <si>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</si>
  <si>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</si>
  <si>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</si>
  <si>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</si>
  <si>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</si>
  <si>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</si>
  <si>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</si>
  <si>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</si>
  <si>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</si>
  <si>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</si>
  <si>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</si>
  <si>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</si>
  <si>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</si>
  <si>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</si>
  <si>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</si>
  <si>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</si>
  <si>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</si>
  <si>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</si>
  <si>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</si>
  <si>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</si>
  <si>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</si>
  <si>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</si>
  <si>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</si>
  <si>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</si>
  <si>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</si>
  <si>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</si>
  <si>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</si>
  <si>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</si>
  <si>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</si>
  <si>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</si>
  <si>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</si>
  <si>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</si>
  <si>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</si>
  <si>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</si>
  <si>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</si>
  <si>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</si>
  <si>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</si>
  <si>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</si>
  <si>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</si>
  <si>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</si>
  <si>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</si>
  <si>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</si>
  <si>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</si>
  <si>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</si>
  <si>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</si>
  <si>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</si>
  <si>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</si>
  <si>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</si>
  <si>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</si>
  <si>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</si>
  <si>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</si>
  <si>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</si>
  <si>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</si>
  <si>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</si>
  <si>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</si>
  <si>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</si>
  <si>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</si>
  <si>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</si>
  <si>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</si>
  <si>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</si>
  <si>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</si>
  <si>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</si>
  <si>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</si>
  <si>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</si>
  <si>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</si>
  <si>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</si>
  <si>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</si>
  <si>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</si>
  <si>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</si>
  <si>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</si>
  <si>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</si>
  <si>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</si>
  <si>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</si>
  <si>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</si>
  <si>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</si>
  <si>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</si>
  <si>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</si>
  <si>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</si>
  <si>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</si>
  <si>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</si>
  <si>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</si>
  <si>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</si>
  <si>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</si>
  <si>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</si>
  <si>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</si>
  <si>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</si>
  <si>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</si>
  <si>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</si>
  <si>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</si>
  <si>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</si>
  <si>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</si>
  <si>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</si>
  <si>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</si>
  <si>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</si>
  <si>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</si>
  <si>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</si>
  <si>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</si>
  <si>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</si>
  <si>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</si>
  <si>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</si>
  <si>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</si>
  <si>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</si>
  <si>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</si>
  <si>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</si>
  <si>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</si>
  <si>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</si>
  <si>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</si>
  <si>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</si>
  <si>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</si>
  <si>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</si>
  <si>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</si>
  <si>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</si>
  <si>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</si>
  <si>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</si>
  <si>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</si>
  <si>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</si>
  <si>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</si>
  <si>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</si>
  <si>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</si>
  <si>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</si>
  <si>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</si>
  <si>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</si>
  <si>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</si>
  <si>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</si>
  <si>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</si>
  <si>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</si>
  <si>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</si>
  <si>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</si>
  <si>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</si>
  <si>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</si>
  <si>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</si>
  <si>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</si>
  <si>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</si>
  <si>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</si>
  <si>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</si>
  <si>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</si>
  <si>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</si>
  <si>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</si>
  <si>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</si>
  <si>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</si>
  <si>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</si>
  <si>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</si>
  <si>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</si>
  <si>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</si>
  <si>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</si>
  <si>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</si>
  <si>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</si>
  <si>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</si>
  <si>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</si>
  <si>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</si>
  <si>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</si>
  <si>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</si>
  <si>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</si>
  <si>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</si>
  <si>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</si>
  <si>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</si>
  <si>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</si>
  <si>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</si>
  <si>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</si>
  <si>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</si>
  <si>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</si>
  <si>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</si>
  <si>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</si>
  <si>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</si>
  <si>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</si>
  <si>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</si>
  <si>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</si>
  <si>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</si>
  <si>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</si>
  <si>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</si>
  <si>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</si>
  <si>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</si>
  <si>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</si>
  <si>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</si>
  <si>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</si>
  <si>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</si>
  <si>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</si>
  <si>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</si>
  <si>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</si>
  <si>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</si>
  <si>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</si>
  <si>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</si>
  <si>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</si>
  <si>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</si>
  <si>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</si>
  <si>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</si>
  <si>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</si>
  <si>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</si>
  <si>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</si>
  <si>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</si>
  <si>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</si>
  <si>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</si>
  <si>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</si>
  <si>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</si>
  <si>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</si>
  <si>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</si>
  <si>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</si>
  <si>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</si>
  <si>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</si>
  <si>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</si>
  <si>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</si>
  <si>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</si>
  <si>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</si>
  <si>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</si>
  <si>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</si>
  <si>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</si>
  <si>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</si>
  <si>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</si>
  <si>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</si>
  <si>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</si>
  <si>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</si>
  <si>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</si>
  <si>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</si>
  <si>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</si>
  <si>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</si>
  <si>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</si>
  <si>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</si>
  <si>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</si>
  <si>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</si>
  <si>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</si>
  <si>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</si>
  <si>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</si>
  <si>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</si>
  <si>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</si>
  <si>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</si>
  <si>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</si>
  <si>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</si>
  <si>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</si>
  <si>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</si>
  <si>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</si>
  <si>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</si>
  <si>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</si>
  <si>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</si>
  <si>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</si>
  <si>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</si>
  <si>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</si>
  <si>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</si>
  <si>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</si>
  <si>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</si>
  <si>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</si>
  <si>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</si>
  <si>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</si>
  <si>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</si>
  <si>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</si>
  <si>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</si>
  <si>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</si>
  <si>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</si>
  <si>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</si>
  <si>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</si>
  <si>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</si>
  <si>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</si>
  <si>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</si>
  <si>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</si>
  <si>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</si>
  <si>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</si>
  <si>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</si>
  <si>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</si>
  <si>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</si>
  <si>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</si>
  <si>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</si>
  <si>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</si>
  <si>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</si>
  <si>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</si>
  <si>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</si>
  <si>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</si>
  <si>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</si>
  <si>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</si>
  <si>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</si>
  <si>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</si>
  <si>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</si>
  <si>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</si>
  <si>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</si>
  <si>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</si>
  <si>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</si>
  <si>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</si>
  <si>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</si>
  <si>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</si>
  <si>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</si>
  <si>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</si>
  <si>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</si>
  <si>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</si>
  <si>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</si>
  <si>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</si>
  <si>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</si>
  <si>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</si>
  <si>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</si>
  <si>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</si>
  <si>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</si>
  <si>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</si>
  <si>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</si>
  <si>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</si>
  <si>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</si>
  <si>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</si>
  <si>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</si>
  <si>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</si>
  <si>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</si>
  <si>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</si>
  <si>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</si>
  <si>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</si>
  <si>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</si>
  <si>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</si>
  <si>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</si>
  <si>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</si>
  <si>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</si>
  <si>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</si>
  <si>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</si>
  <si>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</si>
  <si>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</si>
  <si>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</si>
  <si>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</si>
  <si>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</si>
  <si>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</si>
  <si>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</si>
  <si>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</si>
  <si>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</si>
  <si>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</si>
  <si>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</si>
  <si>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</si>
  <si>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</si>
  <si>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</si>
  <si>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</si>
  <si>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</si>
  <si>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</si>
  <si>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</si>
  <si>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</si>
  <si>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</si>
  <si>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</si>
  <si>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</si>
  <si>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</si>
  <si>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</si>
  <si>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</si>
  <si>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</si>
  <si>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</si>
  <si>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</si>
  <si>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</si>
  <si>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</si>
  <si>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</si>
  <si>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</si>
  <si>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</si>
  <si>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</si>
  <si>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</si>
  <si>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</si>
  <si>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</si>
  <si>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</si>
  <si>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</si>
  <si>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</si>
  <si>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</si>
  <si>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</si>
  <si>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</si>
  <si>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</si>
  <si>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</si>
  <si>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</si>
  <si>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</si>
  <si>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</si>
  <si>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</si>
  <si>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</si>
  <si>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</si>
  <si>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</si>
  <si>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</si>
  <si>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</si>
  <si>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</si>
  <si>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</si>
  <si>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</si>
  <si>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</si>
  <si>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</si>
  <si>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</si>
  <si>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</si>
  <si>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</si>
  <si>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</si>
  <si>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</si>
  <si>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</si>
  <si>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</si>
  <si>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</si>
  <si>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</si>
  <si>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</si>
  <si>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</si>
  <si>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</si>
  <si>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</si>
  <si>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</si>
  <si>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</si>
  <si>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</si>
  <si>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</si>
  <si>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</si>
  <si>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</si>
  <si>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</si>
  <si>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</si>
  <si>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</si>
  <si>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</si>
  <si>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</si>
  <si>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</si>
  <si>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</si>
  <si>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</si>
  <si>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</si>
  <si>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</si>
  <si>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</si>
  <si>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</si>
  <si>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</si>
  <si>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</si>
  <si>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</si>
  <si>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</si>
  <si>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</si>
  <si>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</si>
  <si>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</si>
  <si>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</si>
  <si>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</si>
  <si>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</si>
  <si>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</si>
  <si>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</si>
  <si>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</si>
  <si>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</si>
  <si>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</si>
  <si>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</si>
  <si>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</si>
  <si>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</si>
  <si>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</si>
  <si>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</si>
  <si>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</si>
  <si>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</si>
  <si>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</si>
  <si>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</si>
  <si>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</si>
  <si>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</si>
  <si>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</si>
  <si>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</si>
  <si>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</si>
  <si>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</si>
  <si>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</si>
  <si>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</si>
  <si>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</si>
  <si>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</si>
  <si>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</si>
  <si>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</si>
  <si>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</si>
  <si>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</si>
  <si>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</si>
  <si>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</si>
  <si>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</si>
  <si>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</si>
  <si>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</si>
  <si>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</si>
  <si>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</si>
  <si>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</si>
  <si>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</si>
  <si>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</si>
  <si>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</si>
  <si>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</si>
  <si>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</si>
  <si>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</si>
  <si>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</si>
  <si>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</si>
  <si>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</si>
  <si>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</si>
  <si>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</si>
  <si>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</si>
  <si>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</si>
  <si>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</si>
  <si>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</si>
  <si>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</si>
  <si>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</si>
  <si>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</si>
  <si>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</si>
  <si>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</si>
  <si>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</si>
  <si>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</si>
  <si>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</si>
  <si>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</si>
  <si>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</si>
  <si>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</si>
  <si>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</si>
  <si>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</si>
  <si>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</si>
  <si>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</si>
  <si>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</si>
  <si>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</si>
  <si>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</si>
  <si>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</si>
  <si>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</si>
  <si>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</si>
  <si>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</si>
  <si>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</si>
  <si>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</si>
  <si>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</si>
  <si>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</si>
  <si>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</si>
  <si>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</si>
  <si>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</si>
  <si>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</si>
  <si>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</si>
  <si>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</si>
  <si>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</si>
  <si>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</si>
  <si>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</si>
  <si>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</si>
  <si>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</si>
  <si>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</si>
  <si>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</si>
  <si>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</si>
  <si>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</si>
  <si>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</si>
  <si>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</si>
  <si>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</si>
  <si>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</si>
  <si>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</si>
  <si>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</si>
  <si>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</si>
  <si>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</si>
  <si>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</si>
  <si>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</si>
  <si>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</si>
  <si>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</si>
  <si>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</si>
  <si>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</si>
  <si>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</si>
  <si>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</si>
  <si>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</si>
  <si>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</si>
  <si>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</si>
  <si>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</si>
  <si>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</si>
  <si>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</si>
  <si>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</si>
  <si>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</si>
  <si>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</si>
  <si>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</si>
  <si>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</si>
  <si>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</si>
  <si>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</si>
  <si>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</si>
  <si>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</si>
  <si>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</si>
  <si>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</si>
  <si>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</si>
  <si>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</si>
  <si>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</si>
  <si>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</si>
  <si>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</si>
  <si>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</si>
  <si>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</si>
  <si>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</si>
  <si>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</si>
  <si>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</si>
  <si>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</si>
  <si>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</si>
  <si>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</si>
  <si>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</si>
  <si>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</si>
  <si>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</si>
  <si>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</si>
  <si>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</si>
  <si>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</si>
  <si>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</si>
  <si>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</si>
  <si>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</si>
  <si>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</si>
  <si>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</si>
  <si>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</si>
  <si>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</si>
  <si>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</si>
  <si>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</si>
  <si>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</si>
  <si>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</si>
  <si>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</si>
  <si>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</si>
  <si>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</si>
  <si>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</si>
  <si>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</si>
  <si>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</si>
  <si>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</si>
  <si>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</si>
  <si>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</si>
  <si>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</si>
  <si>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</si>
  <si>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</si>
  <si>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</si>
  <si>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</si>
  <si>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</si>
  <si>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</si>
  <si>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</si>
  <si>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</si>
  <si>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</si>
  <si>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</si>
  <si>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</si>
  <si>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</si>
  <si>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</si>
  <si>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</si>
  <si>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</si>
  <si>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</si>
  <si>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</si>
  <si>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</si>
  <si>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</si>
  <si>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</si>
  <si>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</si>
  <si>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</si>
  <si>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</si>
  <si>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</si>
  <si>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</si>
  <si>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</si>
  <si>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</si>
  <si>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</si>
  <si>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</si>
  <si>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</si>
  <si>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</si>
  <si>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</si>
  <si>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</si>
  <si>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</si>
  <si>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</si>
  <si>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</si>
  <si>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</si>
  <si>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</si>
  <si>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</si>
  <si>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</si>
  <si>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</si>
  <si>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</si>
  <si>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</si>
  <si>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</si>
  <si>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</si>
  <si>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</si>
  <si>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</si>
  <si>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</si>
  <si>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</si>
  <si>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</si>
  <si>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</si>
  <si>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</si>
  <si>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</si>
  <si>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</si>
  <si>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</si>
  <si>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</si>
  <si>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</si>
  <si>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</si>
  <si>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</si>
  <si>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</si>
  <si>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</si>
  <si>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</si>
  <si>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</si>
  <si>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</si>
  <si>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</si>
  <si>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</si>
  <si>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</si>
  <si>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</si>
  <si>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</si>
  <si>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</si>
  <si>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</si>
  <si>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</si>
  <si>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</si>
  <si>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</si>
  <si>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</si>
  <si>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</si>
  <si>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</si>
  <si>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</si>
  <si>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</si>
  <si>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</si>
  <si>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</si>
  <si>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</si>
  <si>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</si>
  <si>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</si>
  <si>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</si>
  <si>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</si>
  <si>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</si>
  <si>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</si>
  <si>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</si>
  <si>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</si>
  <si>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</si>
  <si>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</si>
  <si>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</si>
  <si>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</si>
  <si>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</si>
  <si>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</si>
  <si>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</si>
  <si>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</si>
  <si>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</si>
  <si>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</si>
  <si>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</si>
  <si>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</si>
  <si>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</si>
  <si>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</si>
  <si>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</si>
  <si>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</si>
  <si>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</si>
  <si>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</si>
  <si>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</si>
  <si>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</si>
  <si>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</si>
  <si>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</si>
  <si>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</si>
  <si>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</si>
  <si>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</si>
  <si>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</si>
  <si>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</si>
  <si>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</si>
  <si>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</si>
  <si>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</si>
  <si>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</si>
  <si>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</si>
  <si>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</si>
  <si>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</si>
  <si>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</si>
  <si>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</si>
  <si>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</si>
  <si>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</si>
  <si>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</si>
  <si>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</si>
  <si>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</si>
  <si>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</si>
  <si>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</si>
  <si>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</si>
  <si>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</si>
  <si>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</si>
  <si>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</si>
  <si>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</si>
  <si>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</si>
  <si>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</si>
  <si>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</si>
  <si>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</si>
  <si>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</si>
  <si>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</si>
  <si>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</si>
  <si>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</si>
  <si>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</si>
  <si>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</si>
  <si>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</si>
  <si>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</si>
  <si>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</si>
  <si>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</si>
  <si>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</si>
  <si>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</si>
  <si>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</si>
  <si>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</si>
  <si>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</si>
  <si>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</si>
  <si>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</si>
  <si>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</si>
  <si>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</si>
  <si>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</si>
  <si>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</si>
  <si>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</si>
  <si>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</si>
  <si>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</si>
  <si>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</si>
  <si>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</si>
  <si>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</si>
  <si>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</si>
  <si>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</si>
  <si>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</si>
  <si>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</si>
  <si>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</si>
  <si>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</si>
  <si>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</si>
  <si>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</si>
  <si>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</si>
  <si>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</si>
  <si>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</si>
  <si>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</si>
  <si>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</si>
  <si>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</si>
  <si>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</si>
  <si>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</si>
  <si>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</si>
  <si>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</si>
  <si>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</si>
  <si>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</si>
  <si>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</si>
  <si>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</si>
  <si>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</si>
  <si>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</si>
  <si>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</si>
  <si>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</si>
  <si>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</si>
  <si>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</si>
  <si>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</si>
  <si>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</si>
  <si>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</si>
  <si>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</si>
  <si>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</si>
  <si>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</si>
  <si>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</si>
  <si>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</si>
  <si>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</si>
  <si>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</si>
  <si>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</si>
  <si>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</si>
  <si>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</si>
  <si>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</si>
  <si>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</si>
  <si>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</si>
  <si>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</si>
  <si>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</si>
  <si>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</si>
  <si>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</si>
  <si>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</si>
  <si>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</si>
  <si>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</si>
  <si>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</si>
  <si>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</si>
  <si>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</si>
  <si>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</si>
  <si>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</si>
  <si>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</si>
  <si>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</si>
  <si>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</si>
  <si>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</si>
  <si>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</si>
  <si>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</si>
  <si>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</si>
  <si>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</si>
  <si>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</si>
  <si>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</si>
  <si>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</si>
  <si>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</si>
  <si>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</si>
  <si>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</si>
  <si>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</si>
  <si>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</si>
  <si>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</si>
  <si>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</si>
  <si>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</si>
  <si>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</si>
  <si>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</si>
  <si>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</si>
  <si>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</si>
  <si>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</si>
  <si>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</si>
  <si>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</si>
  <si>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</si>
  <si>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</si>
  <si>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</si>
  <si>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</si>
  <si>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</si>
  <si>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</si>
  <si>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</si>
  <si>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</si>
  <si>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</si>
  <si>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</si>
  <si>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</si>
  <si>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</si>
  <si>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</si>
  <si>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</si>
  <si>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</si>
  <si>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</si>
  <si>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</si>
  <si>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</si>
  <si>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</si>
  <si>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</si>
  <si>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</si>
  <si>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</si>
  <si>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</si>
  <si>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</si>
  <si>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</si>
  <si>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</si>
  <si>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</si>
  <si>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</si>
  <si>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</si>
  <si>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</si>
  <si>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</si>
  <si>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</si>
  <si>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</si>
  <si>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</si>
  <si>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</si>
  <si>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</si>
  <si>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</si>
  <si>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</si>
  <si>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</si>
  <si>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</si>
  <si>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</si>
  <si>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</si>
  <si>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</si>
  <si>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</si>
  <si>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</si>
  <si>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</si>
  <si>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</si>
  <si>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</si>
  <si>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</si>
  <si>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</si>
  <si>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</si>
  <si>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</si>
  <si>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</si>
  <si>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</si>
  <si>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</si>
  <si>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</si>
  <si>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</si>
  <si>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</si>
  <si>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</si>
  <si>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</si>
  <si>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</si>
  <si>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</si>
  <si>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</si>
  <si>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</si>
  <si>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</si>
  <si>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</si>
  <si>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</si>
  <si>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</si>
  <si>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</si>
  <si>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</si>
  <si>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</si>
  <si>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</si>
  <si>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</si>
  <si>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</si>
  <si>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</si>
  <si>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</si>
  <si>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</si>
  <si>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</si>
  <si>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</si>
  <si>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</si>
  <si>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</si>
  <si>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</si>
  <si>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</si>
  <si>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</si>
  <si>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</si>
  <si>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</si>
  <si>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</si>
  <si>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</si>
  <si>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</si>
  <si>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</si>
  <si>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</si>
  <si>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</si>
  <si>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</si>
  <si>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</si>
  <si>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</si>
  <si>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</si>
  <si>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</si>
  <si>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</si>
  <si>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</si>
  <si>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</si>
  <si>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</si>
  <si>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</si>
  <si>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</si>
  <si>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</si>
  <si>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</si>
  <si>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</si>
  <si>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</si>
  <si>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</si>
  <si>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</si>
  <si>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</si>
  <si>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</si>
  <si>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</si>
  <si>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</si>
  <si>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</si>
  <si>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</si>
  <si>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</si>
  <si>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</si>
  <si>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</si>
  <si>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</si>
  <si>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</si>
  <si>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</si>
  <si>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</si>
  <si>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</si>
  <si>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</si>
  <si>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</si>
  <si>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</si>
  <si>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</si>
  <si>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</si>
  <si>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</si>
  <si>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</si>
  <si>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</si>
  <si>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</si>
  <si>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</si>
  <si>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</si>
  <si>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</si>
  <si>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</si>
  <si>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</si>
  <si>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</si>
  <si>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</si>
  <si>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</si>
  <si>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</si>
  <si>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</si>
  <si>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</si>
  <si>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</si>
  <si>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</si>
  <si>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</si>
  <si>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</si>
  <si>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</si>
  <si>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</si>
  <si>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</si>
  <si>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</si>
  <si>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</si>
  <si>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</si>
  <si>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</si>
  <si>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</si>
  <si>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</si>
  <si>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</si>
  <si>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</si>
  <si>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</si>
  <si>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</si>
  <si>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</si>
  <si>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</si>
  <si>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</si>
  <si>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</si>
  <si>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</si>
  <si>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</si>
  <si>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</si>
  <si>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</si>
  <si>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</si>
  <si>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</si>
  <si>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</si>
  <si>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</si>
  <si>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</si>
  <si>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</si>
  <si>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</si>
  <si>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</si>
  <si>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</si>
  <si>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</si>
  <si>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</si>
  <si>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</si>
  <si>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</si>
  <si>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</si>
  <si>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</si>
  <si>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</si>
  <si>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</si>
  <si>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</si>
  <si>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</si>
  <si>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</si>
  <si>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</si>
  <si>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</si>
  <si>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</si>
  <si>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</si>
  <si>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</si>
  <si>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</si>
  <si>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</si>
  <si>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</si>
  <si>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</si>
  <si>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</si>
  <si>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</si>
  <si>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</si>
  <si>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</si>
  <si>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</si>
  <si>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</si>
  <si>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</si>
  <si>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</si>
  <si>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</si>
  <si>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</si>
  <si>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</si>
  <si>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</si>
  <si>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</si>
  <si>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</si>
  <si>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</si>
  <si>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</si>
  <si>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</si>
  <si>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</si>
  <si>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</si>
  <si>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</si>
  <si>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</si>
  <si>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</si>
  <si>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</si>
  <si>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</si>
  <si>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</si>
  <si>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</si>
  <si>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</si>
  <si>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</si>
  <si>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</si>
  <si>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</si>
  <si>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</si>
  <si>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</si>
  <si>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</si>
  <si>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</si>
  <si>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</si>
  <si>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</si>
  <si>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</si>
  <si>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</si>
  <si>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</si>
  <si>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</si>
  <si>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</si>
  <si>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</si>
  <si>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</si>
  <si>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</si>
  <si>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</si>
  <si>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</si>
  <si>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</si>
  <si>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</si>
  <si>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</si>
  <si>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</si>
  <si>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</si>
  <si>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</si>
  <si>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</si>
  <si>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</si>
  <si>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</si>
  <si>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</si>
  <si>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</si>
  <si>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</si>
  <si>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</si>
  <si>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</si>
  <si>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</si>
  <si>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</si>
  <si>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</si>
  <si>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</si>
  <si>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</si>
  <si>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</si>
  <si>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</si>
  <si>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</si>
  <si>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</si>
  <si>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</si>
  <si>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</si>
  <si>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</si>
  <si>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</si>
  <si>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</si>
  <si>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</si>
  <si>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</si>
  <si>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</si>
  <si>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</si>
  <si>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</si>
  <si>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</si>
  <si>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</si>
  <si>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</si>
  <si>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</si>
  <si>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</si>
  <si>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</si>
  <si>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</si>
  <si>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</si>
  <si>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</si>
  <si>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</si>
  <si>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</si>
  <si>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</si>
  <si>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</si>
  <si>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</si>
  <si>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</si>
  <si>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</si>
  <si>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</si>
  <si>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</si>
  <si>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</si>
  <si>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</si>
  <si>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</si>
  <si>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</si>
  <si>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</si>
  <si>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</si>
  <si>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</si>
  <si>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</si>
  <si>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</si>
  <si>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</si>
  <si>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</si>
  <si>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</si>
  <si>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</si>
  <si>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</si>
  <si>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</si>
  <si>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</si>
  <si>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</si>
  <si>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</si>
  <si>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</si>
  <si>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</si>
  <si>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</si>
  <si>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</si>
  <si>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</si>
  <si>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</si>
  <si>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</si>
  <si>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</si>
  <si>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</si>
  <si>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</si>
  <si>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</si>
  <si>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</si>
  <si>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</si>
  <si>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</si>
  <si>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</si>
  <si>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</si>
  <si>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</si>
  <si>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</si>
  <si>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</si>
  <si>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</si>
  <si>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</si>
  <si>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</si>
  <si>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</si>
  <si>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</si>
  <si>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</si>
  <si>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</si>
  <si>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</si>
  <si>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</si>
  <si>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</si>
  <si>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</si>
  <si>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</si>
  <si>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</si>
  <si>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</si>
  <si>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</si>
  <si>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</si>
  <si>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</si>
  <si>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</si>
  <si>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</si>
  <si>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</si>
  <si>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</si>
  <si>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</si>
  <si>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</si>
  <si>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</si>
  <si>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</si>
  <si>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</si>
  <si>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</si>
  <si>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</si>
  <si>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</si>
  <si>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</si>
  <si>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</si>
  <si>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</si>
  <si>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</si>
  <si>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</si>
  <si>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</si>
  <si>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</si>
  <si>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</si>
  <si>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</si>
  <si>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</si>
  <si>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</si>
  <si>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</si>
  <si>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</si>
  <si>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</si>
  <si>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</si>
  <si>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</si>
  <si>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</si>
  <si>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</si>
  <si>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</si>
  <si>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</si>
  <si>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</si>
  <si>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</si>
  <si>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</si>
  <si>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</si>
  <si>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</si>
  <si>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</si>
  <si>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</si>
  <si>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</si>
  <si>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</si>
  <si>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</si>
  <si>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</si>
  <si>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</si>
  <si>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</si>
  <si>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</si>
  <si>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</si>
  <si>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</si>
  <si>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</si>
  <si>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</si>
  <si>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</si>
  <si>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</si>
  <si>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</si>
  <si>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</si>
  <si>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</si>
  <si>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</si>
  <si>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</si>
  <si>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</si>
  <si>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</si>
  <si>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</si>
  <si>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</si>
  <si>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</si>
  <si>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</si>
  <si>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</si>
  <si>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</si>
  <si>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</si>
  <si>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</si>
  <si>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</si>
  <si>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</si>
  <si>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</si>
  <si>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</si>
  <si>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</si>
  <si>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</si>
  <si>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</si>
  <si>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</si>
  <si>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</si>
  <si>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</si>
  <si>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</si>
  <si>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</si>
  <si>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</si>
  <si>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</si>
  <si>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</si>
  <si>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</si>
  <si>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</si>
  <si>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</si>
  <si>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</si>
  <si>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</si>
  <si>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</si>
  <si>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</si>
  <si>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</si>
  <si>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</si>
  <si>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</si>
  <si>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</si>
  <si>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</si>
  <si>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</si>
  <si>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</si>
  <si>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</si>
  <si>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</si>
  <si>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</si>
  <si>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</si>
  <si>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</si>
  <si>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</si>
  <si>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</si>
  <si>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</si>
  <si>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</si>
  <si>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</si>
  <si>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</si>
  <si>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</si>
  <si>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</si>
  <si>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</si>
  <si>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</si>
  <si>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</si>
  <si>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</si>
  <si>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</si>
  <si>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</si>
  <si>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</si>
  <si>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</si>
  <si>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</si>
  <si>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</si>
  <si>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</si>
  <si>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</si>
  <si>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</si>
  <si>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</si>
  <si>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</si>
  <si>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</si>
  <si>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</si>
  <si>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</si>
  <si>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</si>
  <si>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</si>
  <si>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</si>
  <si>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</si>
  <si>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</si>
  <si>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</si>
  <si>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</si>
  <si>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</si>
  <si>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</si>
  <si>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</si>
  <si>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</si>
  <si>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</si>
  <si>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</si>
  <si>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</si>
  <si>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</si>
  <si>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</si>
  <si>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</si>
  <si>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</si>
  <si>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</si>
  <si>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</si>
  <si>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</si>
  <si>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</si>
  <si>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</si>
  <si>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</si>
  <si>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</si>
  <si>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</si>
  <si>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</si>
  <si>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</si>
  <si>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</si>
  <si>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</si>
  <si>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</si>
  <si>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</si>
  <si>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</si>
  <si>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</si>
  <si>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</si>
  <si>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</si>
  <si>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</si>
  <si>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</si>
  <si>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</si>
  <si>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</si>
  <si>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</si>
  <si>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</si>
  <si>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</si>
  <si>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</si>
  <si>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</si>
  <si>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</si>
  <si>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</si>
  <si>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</si>
  <si>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</si>
  <si>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</si>
  <si>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</si>
  <si>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</si>
  <si>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</si>
  <si>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</si>
  <si>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</si>
  <si>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</si>
  <si>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</si>
  <si>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</si>
  <si>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</si>
  <si>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</si>
  <si>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</si>
  <si>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</si>
  <si>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</si>
  <si>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</si>
  <si>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</si>
  <si>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</si>
  <si>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</si>
  <si>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</si>
  <si>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</si>
  <si>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</si>
  <si>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</si>
  <si>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</si>
  <si>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</si>
  <si>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</si>
  <si>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</si>
  <si>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</si>
  <si>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</si>
  <si>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</si>
  <si>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</si>
  <si>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</si>
  <si>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</si>
  <si>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</si>
  <si>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</si>
  <si>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</si>
  <si>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</si>
  <si>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</si>
  <si>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</si>
  <si>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</si>
  <si>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</si>
  <si>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</si>
  <si>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</si>
  <si>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</si>
  <si>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</si>
  <si>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</si>
  <si>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</si>
  <si>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</si>
  <si>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</si>
  <si>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</si>
  <si>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</si>
  <si>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</si>
  <si>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</si>
  <si>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</si>
  <si>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</si>
  <si>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</si>
  <si>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</si>
  <si>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</si>
  <si>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</si>
  <si>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</si>
  <si>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</si>
  <si>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</si>
  <si>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</si>
  <si>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</si>
  <si>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</si>
  <si>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</si>
  <si>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</si>
  <si>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</si>
  <si>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</si>
  <si>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</si>
  <si>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</si>
  <si>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</si>
  <si>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</si>
  <si>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</si>
  <si>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</si>
  <si>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</si>
  <si>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</si>
  <si>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</si>
  <si>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</si>
  <si>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</si>
  <si>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</si>
  <si>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</si>
  <si>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</si>
  <si>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</si>
  <si>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</si>
  <si>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</si>
  <si>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</si>
  <si>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</si>
  <si>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</si>
  <si>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</si>
  <si>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</si>
  <si>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</si>
  <si>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</si>
  <si>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</si>
  <si>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</si>
  <si>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</si>
  <si>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</si>
  <si>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</si>
  <si>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</si>
  <si>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</si>
  <si>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</si>
  <si>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</si>
  <si>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</si>
  <si>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</si>
  <si>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</si>
  <si>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</si>
  <si>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</si>
  <si>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</si>
  <si>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</si>
  <si>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</si>
  <si>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</si>
  <si>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</si>
  <si>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</si>
  <si>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</si>
  <si>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</si>
  <si>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</si>
  <si>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</si>
  <si>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</si>
  <si>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</si>
  <si>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</si>
  <si>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</si>
  <si>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</si>
  <si>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</si>
  <si>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</si>
  <si>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</si>
  <si>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</si>
  <si>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</si>
  <si>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</si>
  <si>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</si>
  <si>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</si>
  <si>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</si>
  <si>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</si>
  <si>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</si>
  <si>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</si>
  <si>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</si>
  <si>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</si>
  <si>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</si>
  <si>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</si>
  <si>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</si>
  <si>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</si>
  <si>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</si>
  <si>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</si>
  <si>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</si>
  <si>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</si>
  <si>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</si>
  <si>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</si>
  <si>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</si>
  <si>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</si>
  <si>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</si>
  <si>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</si>
  <si>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</si>
  <si>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</si>
  <si>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</si>
  <si>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</si>
  <si>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</si>
  <si>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</si>
  <si>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</si>
  <si>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</si>
  <si>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</si>
  <si>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</si>
  <si>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</si>
  <si>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</si>
  <si>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</si>
  <si>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</si>
  <si>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</si>
  <si>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</si>
  <si>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</si>
  <si>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</si>
  <si>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</si>
  <si>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</si>
  <si>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</si>
  <si>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</si>
  <si>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</si>
  <si>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</si>
  <si>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</si>
  <si>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</si>
  <si>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</si>
  <si>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</si>
  <si>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</si>
  <si>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</si>
  <si>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</si>
  <si>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</si>
  <si>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</si>
  <si>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</si>
  <si>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</si>
  <si>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</si>
  <si>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</si>
  <si>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</si>
  <si>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</si>
  <si>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</si>
  <si>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</si>
  <si>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</si>
  <si>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</si>
  <si>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</si>
  <si>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</si>
  <si>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</si>
  <si>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</si>
  <si>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</si>
  <si>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</si>
  <si>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</si>
  <si>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</si>
  <si>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</si>
  <si>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</si>
  <si>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</si>
  <si>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</si>
  <si>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</si>
  <si>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</si>
  <si>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</si>
  <si>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</si>
  <si>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</si>
  <si>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</si>
  <si>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</si>
  <si>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</si>
  <si>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</si>
  <si>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</si>
  <si>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</si>
  <si>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</si>
  <si>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</si>
  <si>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</si>
  <si>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</si>
  <si>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</si>
  <si>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</si>
  <si>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</si>
  <si>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</si>
  <si>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</si>
  <si>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</si>
  <si>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</si>
  <si>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</si>
  <si>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</si>
  <si>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</si>
  <si>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</si>
  <si>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</si>
  <si>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</si>
  <si>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</si>
  <si>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</si>
  <si>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</si>
  <si>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</si>
  <si>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</si>
  <si>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</si>
  <si>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</si>
  <si>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</si>
  <si>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</si>
  <si>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</si>
  <si>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</si>
  <si>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</si>
  <si>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</si>
  <si>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</si>
  <si>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</si>
  <si>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</si>
  <si>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</si>
  <si>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</si>
  <si>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</si>
  <si>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</si>
  <si>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</si>
  <si>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</si>
  <si>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</si>
  <si>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</si>
  <si>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</si>
  <si>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</si>
  <si>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</si>
  <si>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</si>
  <si>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</si>
  <si>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</si>
  <si>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</si>
  <si>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</si>
  <si>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</si>
  <si>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</si>
  <si>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</si>
  <si>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</si>
  <si>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</si>
  <si>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</si>
  <si>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</si>
  <si>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</si>
  <si>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</si>
  <si>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</si>
  <si>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</si>
  <si>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</si>
  <si>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</si>
  <si>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</si>
  <si>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</si>
  <si>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</si>
  <si>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</si>
  <si>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</si>
  <si>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</si>
  <si>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</si>
  <si>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</si>
  <si>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</si>
  <si>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</si>
  <si>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</si>
  <si>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</si>
  <si>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</si>
  <si>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</si>
  <si>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</si>
  <si>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</si>
  <si>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</si>
  <si>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</si>
  <si>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</si>
  <si>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</si>
  <si>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</si>
  <si>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</si>
  <si>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</si>
  <si>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</si>
  <si>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</si>
  <si>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</si>
  <si>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</si>
  <si>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</si>
  <si>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</si>
  <si>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</si>
  <si>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</si>
  <si>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</si>
  <si>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</si>
  <si>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</si>
  <si>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</si>
  <si>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</si>
  <si>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</si>
  <si>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</si>
  <si>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</si>
  <si>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</si>
  <si>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</si>
  <si>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</si>
  <si>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</si>
  <si>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</si>
  <si>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</si>
  <si>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</si>
  <si>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</si>
  <si>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</si>
  <si>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</si>
  <si>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</si>
  <si>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</si>
  <si>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</si>
  <si>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</si>
  <si>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</si>
  <si>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</si>
  <si>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</si>
  <si>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</si>
  <si>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</si>
  <si>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</si>
  <si>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</si>
  <si>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</si>
  <si>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</si>
  <si>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</si>
  <si>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</si>
  <si>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</si>
  <si>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</si>
  <si>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</si>
  <si>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</si>
  <si>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</si>
  <si>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</si>
  <si>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</si>
  <si>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</si>
  <si>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</si>
  <si>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</si>
  <si>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</si>
  <si>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</si>
  <si>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</si>
  <si>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</si>
  <si>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</si>
  <si>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</si>
  <si>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</si>
  <si>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</si>
  <si>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</si>
  <si>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</si>
  <si>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</si>
  <si>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</si>
  <si>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</si>
  <si>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</si>
  <si>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</si>
  <si>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</si>
  <si>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</si>
  <si>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</si>
  <si>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</si>
  <si>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</si>
  <si>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</si>
  <si>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</si>
  <si>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</si>
  <si>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</si>
  <si>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</si>
  <si>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</si>
  <si>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</si>
  <si>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</si>
  <si>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</si>
  <si>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</si>
  <si>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</si>
  <si>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</si>
  <si>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</si>
  <si>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</si>
  <si>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</si>
  <si>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</si>
  <si>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</si>
  <si>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</si>
  <si>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</si>
  <si>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</si>
  <si>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</si>
  <si>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</si>
  <si>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</si>
  <si>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</si>
  <si>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</si>
  <si>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</si>
  <si>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</si>
  <si>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</si>
  <si>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</si>
  <si>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</si>
  <si>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</si>
  <si>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</si>
  <si>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</si>
  <si>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</si>
  <si>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</si>
  <si>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</si>
  <si>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</si>
  <si>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</si>
  <si>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</si>
  <si>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</si>
  <si>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</si>
  <si>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</si>
  <si>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</si>
  <si>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</si>
  <si>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</si>
  <si>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</si>
  <si>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</si>
  <si>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</si>
  <si>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</si>
  <si>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</si>
  <si>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</si>
  <si>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</si>
  <si>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</si>
  <si>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</si>
  <si>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</si>
  <si>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</si>
  <si>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</si>
  <si>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</si>
  <si>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</si>
  <si>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</si>
  <si>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</si>
  <si>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</si>
  <si>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</si>
  <si>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</si>
  <si>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</si>
  <si>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</si>
  <si>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</si>
  <si>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</si>
  <si>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</si>
  <si>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</si>
  <si>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</si>
  <si>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</si>
  <si>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</si>
  <si>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</si>
  <si>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</si>
  <si>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</si>
  <si>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</si>
  <si>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</si>
  <si>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</si>
  <si>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</si>
  <si>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</si>
  <si>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</si>
  <si>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</si>
  <si>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</si>
  <si>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</si>
  <si>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</si>
  <si>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</si>
  <si>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</si>
  <si>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</si>
  <si>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</si>
  <si>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</si>
  <si>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</si>
  <si>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</si>
  <si>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</si>
  <si>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</si>
  <si>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</si>
  <si>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</si>
  <si>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</si>
  <si>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</si>
  <si>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</si>
  <si>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</si>
  <si>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</si>
  <si>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</si>
  <si>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</si>
  <si>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</si>
  <si>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</si>
  <si>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</si>
  <si>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</si>
  <si>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</si>
  <si>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</si>
  <si>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</si>
  <si>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</si>
  <si>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</si>
  <si>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</si>
  <si>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</si>
  <si>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</si>
  <si>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</si>
  <si>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</si>
  <si>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</si>
  <si>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</si>
  <si>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</si>
  <si>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</si>
  <si>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</si>
  <si>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</si>
  <si>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</si>
  <si>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</si>
  <si>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</si>
  <si>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</si>
  <si>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</si>
  <si>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</si>
  <si>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</si>
  <si>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</si>
  <si>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</si>
  <si>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</si>
  <si>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</si>
  <si>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</si>
  <si>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</si>
  <si>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</si>
  <si>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</si>
  <si>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</si>
  <si>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</si>
  <si>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</si>
  <si>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</si>
  <si>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</si>
  <si>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</si>
  <si>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</si>
  <si>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</si>
  <si>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</si>
  <si>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</si>
  <si>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</si>
  <si>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</si>
  <si>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</si>
  <si>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</si>
  <si>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</si>
  <si>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</si>
  <si>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</si>
  <si>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</si>
  <si>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</si>
  <si>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</si>
  <si>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</si>
  <si>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</si>
  <si>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</si>
  <si>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</si>
  <si>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</si>
  <si>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</si>
  <si>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</si>
  <si>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</si>
  <si>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</si>
  <si>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</si>
  <si>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</si>
  <si>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</si>
  <si>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</si>
  <si>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</si>
  <si>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</si>
  <si>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</si>
  <si>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</si>
  <si>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</si>
  <si>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</si>
  <si>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</si>
  <si>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</si>
  <si>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</si>
  <si>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</si>
  <si>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</si>
  <si>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</si>
  <si>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</si>
  <si>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</si>
  <si>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</si>
  <si>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</si>
  <si>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</si>
  <si>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</si>
  <si>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</si>
  <si>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</si>
  <si>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</si>
  <si>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</si>
  <si>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</si>
  <si>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</si>
  <si>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</si>
  <si>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</si>
  <si>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</si>
  <si>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</si>
  <si>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</si>
  <si>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</si>
  <si>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</si>
  <si>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</si>
  <si>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</si>
  <si>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</si>
  <si>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</si>
  <si>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</si>
  <si>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</si>
  <si>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</si>
  <si>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</si>
  <si>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</si>
  <si>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</si>
  <si>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</si>
  <si>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</si>
  <si>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</si>
  <si>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</si>
  <si>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</si>
  <si>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</si>
  <si>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</si>
  <si>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</si>
  <si>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</si>
  <si>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</si>
  <si>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</si>
  <si>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</si>
  <si>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</si>
  <si>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</si>
  <si>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</si>
  <si>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</si>
  <si>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</si>
  <si>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</si>
  <si>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</si>
  <si>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</si>
  <si>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</si>
  <si>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</si>
  <si>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</si>
  <si>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</si>
  <si>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</si>
  <si>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</si>
  <si>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</si>
  <si>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</si>
  <si>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</si>
  <si>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</si>
  <si>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</si>
  <si>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</si>
  <si>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</si>
  <si>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</si>
  <si>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</si>
  <si>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</si>
  <si>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</si>
  <si>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</si>
  <si>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</si>
  <si>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</si>
  <si>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</si>
  <si>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</si>
  <si>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</si>
  <si>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</si>
  <si>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</si>
  <si>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</si>
  <si>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</si>
  <si>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</si>
  <si>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</si>
  <si>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</si>
  <si>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</si>
  <si>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</si>
  <si>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</si>
  <si>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</si>
  <si>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</si>
  <si>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</si>
  <si>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</si>
  <si>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</si>
  <si>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</si>
  <si>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</si>
  <si>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</si>
  <si>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</si>
  <si>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</si>
  <si>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</si>
  <si>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</si>
  <si>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</si>
  <si>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</si>
  <si>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</si>
  <si>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</si>
  <si>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</si>
  <si>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</si>
  <si>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</si>
  <si>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</si>
  <si>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</si>
  <si>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</si>
  <si>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</si>
  <si>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</si>
  <si>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</si>
  <si>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</si>
  <si>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</si>
  <si>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</si>
  <si>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</si>
  <si>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</si>
  <si>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</si>
  <si>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</si>
  <si>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</si>
  <si>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</si>
  <si>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</si>
  <si>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</si>
  <si>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</si>
  <si>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</si>
  <si>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</si>
  <si>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</si>
  <si>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</si>
  <si>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</si>
  <si>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</si>
  <si>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</si>
  <si>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</si>
  <si>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</si>
  <si>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</si>
  <si>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</si>
  <si>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</si>
  <si>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</si>
  <si>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</si>
  <si>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</si>
  <si>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</si>
  <si>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</si>
  <si>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</si>
  <si>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</si>
  <si>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</si>
  <si>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</si>
  <si>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</si>
  <si>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</si>
  <si>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</si>
  <si>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</si>
  <si>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</si>
  <si>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</si>
  <si>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</si>
  <si>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</si>
  <si>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</si>
  <si>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</si>
  <si>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</si>
  <si>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</si>
  <si>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</si>
  <si>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</si>
  <si>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</si>
  <si>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</si>
  <si>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</si>
  <si>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</si>
  <si>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</si>
  <si>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</si>
  <si>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</si>
  <si>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</si>
  <si>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</si>
  <si>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</si>
  <si>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</si>
  <si>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</si>
  <si>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</si>
  <si>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</si>
  <si>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</si>
  <si>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</si>
  <si>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</si>
  <si>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</si>
  <si>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</si>
  <si>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</si>
  <si>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</si>
  <si>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</si>
  <si>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</si>
  <si>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</si>
  <si>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</si>
  <si>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</si>
  <si>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</si>
  <si>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</si>
  <si>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</si>
  <si>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</si>
  <si>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</si>
  <si>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</si>
  <si>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</si>
  <si>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</si>
  <si>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</si>
  <si>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</si>
  <si>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</si>
  <si>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</si>
  <si>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</si>
  <si>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</si>
  <si>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</si>
  <si>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</si>
  <si>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</si>
  <si>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</si>
  <si>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</si>
  <si>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</si>
  <si>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</si>
  <si>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</si>
  <si>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</si>
  <si>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</si>
  <si>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</si>
  <si>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</si>
  <si>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</si>
  <si>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</si>
  <si>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</si>
  <si>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</si>
  <si>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</si>
  <si>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</si>
  <si>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</si>
  <si>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</si>
  <si>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</si>
  <si>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</si>
  <si>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</si>
  <si>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</si>
  <si>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</si>
  <si>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</si>
  <si>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</si>
  <si>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</si>
  <si>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</si>
  <si>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</si>
  <si>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</si>
  <si>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</si>
  <si>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</si>
  <si>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</si>
  <si>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</si>
  <si>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</si>
  <si>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</si>
  <si>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</si>
  <si>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</si>
  <si>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</si>
  <si>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</si>
  <si>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</si>
  <si>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</si>
  <si>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</si>
  <si>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</si>
  <si>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</si>
  <si>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</si>
  <si>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</si>
  <si>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</si>
  <si>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</si>
  <si>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</si>
  <si>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</si>
  <si>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</si>
  <si>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</si>
  <si>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</si>
  <si>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</si>
  <si>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</si>
  <si>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</si>
  <si>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</si>
  <si>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</si>
  <si>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</si>
  <si>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</si>
  <si>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</si>
  <si>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</si>
  <si>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</si>
  <si>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</si>
  <si>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</si>
  <si>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</si>
  <si>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</si>
  <si>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</si>
  <si>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</si>
  <si>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</si>
  <si>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</si>
  <si>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</si>
  <si>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</si>
  <si>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</si>
  <si>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</si>
  <si>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</si>
  <si>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</si>
  <si>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</si>
  <si>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</si>
  <si>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</si>
  <si>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</si>
  <si>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</si>
  <si>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</si>
  <si>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</si>
  <si>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</si>
  <si>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</si>
  <si>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</si>
  <si>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</si>
  <si>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</si>
  <si>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</si>
  <si>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</si>
  <si>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</si>
  <si>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</si>
  <si>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</si>
  <si>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</si>
  <si>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</si>
  <si>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</si>
  <si>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</si>
  <si>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</si>
  <si>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</si>
  <si>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</si>
  <si>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</si>
  <si>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</si>
  <si>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</si>
  <si>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</si>
  <si>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</si>
  <si>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</si>
  <si>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</si>
  <si>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</si>
  <si>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</si>
  <si>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</si>
  <si>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</si>
  <si>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</si>
  <si>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</si>
  <si>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</si>
  <si>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</si>
  <si>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</si>
  <si>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</si>
  <si>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</si>
  <si>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</si>
  <si>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</si>
  <si>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</si>
  <si>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</si>
  <si>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</si>
  <si>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</si>
  <si>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</si>
  <si>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</si>
  <si>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</si>
  <si>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</si>
  <si>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</si>
  <si>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</si>
  <si>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</si>
  <si>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</si>
  <si>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</si>
  <si>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</si>
  <si>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</si>
  <si>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</si>
  <si>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</si>
  <si>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</si>
  <si>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</si>
  <si>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</si>
  <si>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</si>
  <si>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</si>
  <si>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</si>
  <si>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</si>
  <si>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</si>
  <si>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</si>
  <si>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</si>
  <si>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</si>
  <si>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</si>
  <si>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</si>
  <si>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</si>
  <si>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</si>
  <si>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</si>
  <si>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</si>
  <si>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</si>
  <si>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</si>
  <si>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</si>
  <si>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</si>
  <si>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</si>
  <si>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</si>
  <si>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</si>
  <si>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</si>
  <si>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</si>
  <si>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</si>
  <si>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</si>
  <si>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</si>
  <si>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</si>
  <si>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</si>
  <si>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</si>
  <si>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</si>
  <si>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</si>
  <si>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</si>
  <si>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</si>
  <si>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</si>
  <si>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</si>
  <si>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</si>
  <si>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</si>
  <si>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</si>
  <si>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</si>
  <si>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</si>
  <si>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</si>
  <si>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</si>
  <si>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</si>
  <si>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</si>
  <si>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</si>
  <si>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</si>
  <si>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</si>
  <si>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</si>
  <si>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</si>
  <si>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</si>
  <si>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</si>
  <si>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</si>
  <si>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</si>
  <si>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</si>
  <si>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</si>
  <si>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</si>
  <si>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</si>
  <si>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</si>
  <si>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</si>
  <si>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</si>
  <si>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</si>
  <si>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</si>
  <si>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</si>
  <si>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</si>
  <si>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</si>
  <si>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</si>
  <si>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</si>
  <si>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</si>
  <si>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</si>
  <si>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</si>
  <si>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</si>
  <si>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</si>
  <si>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</si>
  <si>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</si>
  <si>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</si>
  <si>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</si>
  <si>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</si>
  <si>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</si>
  <si>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</si>
  <si>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</si>
  <si>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</si>
  <si>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</si>
  <si>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</si>
  <si>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</si>
  <si>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</si>
  <si>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</si>
  <si>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</si>
  <si>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</si>
  <si>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</si>
  <si>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</si>
  <si>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</si>
  <si>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</si>
  <si>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</si>
  <si>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</si>
  <si>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</si>
  <si>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</si>
  <si>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</si>
  <si>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</si>
  <si>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</si>
  <si>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</si>
  <si>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</si>
  <si>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</si>
  <si>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</si>
  <si>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</si>
  <si>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</si>
  <si>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</si>
  <si>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</si>
  <si>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</si>
  <si>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</si>
  <si>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</si>
  <si>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</si>
  <si>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</si>
  <si>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</si>
  <si>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</si>
  <si>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</si>
  <si>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</si>
  <si>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</si>
  <si>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</si>
  <si>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</si>
  <si>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</si>
  <si>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</si>
  <si>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</si>
  <si>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</si>
  <si>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</si>
  <si>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</si>
  <si>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</si>
  <si>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</si>
  <si>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</si>
  <si>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</si>
  <si>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</si>
  <si>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</si>
  <si>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</si>
  <si>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</si>
  <si>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</si>
  <si>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</si>
  <si>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</si>
  <si>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</si>
  <si>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</si>
  <si>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</si>
  <si>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</si>
  <si>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</si>
  <si>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</si>
  <si>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</si>
  <si>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</si>
  <si>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</si>
  <si>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</si>
  <si>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</si>
  <si>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</si>
  <si>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</si>
  <si>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</si>
  <si>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</si>
  <si>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</si>
  <si>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</si>
  <si>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</si>
  <si>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</si>
  <si>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</si>
  <si>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</si>
  <si>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</si>
  <si>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</si>
  <si>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</si>
  <si>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</si>
  <si>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</si>
  <si>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</si>
  <si>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</si>
  <si>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</si>
  <si>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</si>
  <si>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</si>
  <si>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</si>
  <si>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</si>
  <si>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</si>
  <si>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</si>
  <si>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</si>
  <si>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</si>
  <si>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</si>
  <si>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</si>
  <si>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</si>
  <si>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</si>
  <si>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</si>
  <si>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</si>
  <si>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</si>
  <si>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</si>
  <si>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</si>
  <si>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</si>
  <si>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</si>
  <si>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</si>
  <si>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</si>
  <si>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</si>
  <si>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</si>
  <si>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</si>
  <si>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</si>
  <si>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</si>
  <si>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</si>
  <si>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</si>
  <si>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</si>
  <si>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</si>
  <si>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</si>
  <si>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</si>
  <si>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</si>
  <si>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</si>
  <si>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</si>
  <si>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</si>
  <si>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</si>
  <si>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</si>
  <si>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</si>
  <si>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</si>
  <si>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</si>
  <si>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</si>
  <si>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</si>
  <si>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</si>
  <si>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</si>
  <si>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</si>
  <si>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</si>
  <si>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</si>
  <si>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</si>
  <si>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</si>
  <si>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</si>
  <si>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</si>
  <si>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</si>
  <si>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</si>
  <si>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</si>
  <si>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</si>
  <si>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</si>
  <si>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</si>
  <si>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</si>
  <si>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</si>
  <si>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</si>
  <si>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</si>
  <si>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</si>
  <si>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</si>
  <si>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</si>
  <si>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</si>
  <si>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</si>
  <si>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</si>
  <si>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</si>
  <si>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</si>
  <si>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</si>
  <si>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</si>
  <si>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</si>
  <si>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</si>
  <si>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</si>
  <si>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</si>
  <si>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</si>
  <si>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</si>
  <si>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</si>
  <si>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</si>
  <si>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</si>
  <si>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</si>
  <si>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</si>
  <si>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</si>
  <si>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</si>
  <si>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</si>
  <si>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</si>
  <si>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</si>
  <si>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</si>
  <si>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</si>
  <si>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</si>
  <si>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</si>
  <si>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</si>
  <si>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</si>
  <si>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</si>
  <si>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</si>
  <si>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</si>
  <si>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</si>
  <si>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</si>
  <si>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</si>
  <si>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</si>
  <si>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</si>
  <si>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</si>
  <si>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</si>
  <si>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</si>
  <si>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</si>
  <si>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</si>
  <si>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</si>
  <si>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</si>
  <si>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</si>
  <si>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</si>
  <si>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</si>
  <si>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</si>
  <si>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</si>
  <si>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</si>
  <si>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</si>
  <si>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</si>
  <si>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</si>
  <si>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</si>
  <si>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</si>
  <si>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</si>
  <si>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</si>
  <si>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</si>
  <si>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</si>
  <si>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</si>
  <si>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</si>
  <si>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</si>
  <si>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</si>
  <si>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</si>
  <si>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</si>
  <si>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</si>
  <si>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</si>
  <si>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</si>
  <si>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</si>
  <si>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</si>
  <si>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</si>
  <si>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</si>
  <si>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</si>
  <si>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</si>
  <si>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</si>
  <si>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</si>
  <si>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</si>
  <si>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</si>
  <si>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</si>
  <si>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</si>
  <si>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</si>
  <si>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</si>
  <si>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</si>
  <si>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</si>
  <si>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</si>
  <si>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</si>
  <si>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</si>
  <si>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</si>
  <si>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</si>
  <si>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</si>
  <si>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</si>
  <si>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</si>
  <si>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</si>
  <si>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</si>
  <si>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</si>
  <si>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</si>
  <si>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</si>
  <si>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</si>
  <si>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</si>
  <si>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</si>
  <si>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</si>
  <si>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</si>
  <si>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</si>
  <si>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</si>
  <si>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</si>
  <si>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</si>
  <si>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</si>
  <si>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</si>
  <si>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</si>
  <si>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</si>
  <si>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</si>
  <si>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</si>
  <si>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</si>
  <si>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</si>
  <si>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</si>
  <si>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</si>
  <si>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</si>
  <si>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</si>
  <si>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</si>
  <si>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</si>
  <si>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</si>
  <si>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</si>
  <si>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</si>
  <si>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</si>
  <si>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</si>
  <si>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</si>
  <si>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</si>
  <si>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</si>
  <si>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</si>
  <si>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</si>
  <si>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</si>
  <si>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</si>
  <si>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</si>
  <si>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</si>
  <si>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</si>
  <si>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</si>
  <si>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</si>
  <si>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</si>
  <si>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</si>
  <si>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</si>
  <si>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</si>
  <si>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</si>
  <si>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</si>
  <si>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</si>
  <si>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</si>
  <si>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</si>
  <si>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</si>
  <si>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</si>
  <si>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</si>
  <si>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</si>
  <si>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</si>
  <si>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</si>
  <si>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</si>
  <si>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</si>
  <si>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</si>
  <si>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</si>
  <si>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</si>
  <si>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</si>
  <si>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</si>
  <si>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</si>
  <si>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</si>
  <si>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</si>
  <si>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</si>
  <si>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</si>
  <si>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</si>
  <si>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</si>
  <si>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</si>
  <si>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</si>
  <si>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</si>
  <si>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</si>
  <si>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</si>
  <si>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</si>
  <si>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</si>
  <si>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</si>
  <si>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</si>
  <si>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</si>
  <si>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</si>
  <si>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</si>
  <si>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</si>
  <si>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</si>
  <si>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</si>
  <si>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</si>
  <si>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</si>
  <si>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</si>
  <si>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</si>
  <si>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</si>
  <si>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</si>
  <si>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</si>
  <si>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</si>
  <si>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</si>
  <si>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</si>
  <si>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</si>
  <si>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</si>
  <si>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</si>
  <si>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</si>
  <si>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</si>
  <si>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</si>
  <si>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</si>
  <si>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</si>
  <si>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</si>
  <si>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</si>
  <si>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</si>
  <si>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</si>
  <si>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</si>
  <si>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</si>
  <si>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</si>
  <si>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</si>
  <si>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</si>
  <si>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</si>
  <si>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</si>
  <si>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</si>
  <si>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</si>
  <si>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</si>
  <si>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</si>
  <si>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</si>
  <si>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</si>
  <si>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</si>
  <si>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</si>
  <si>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</si>
  <si>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</si>
  <si>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</si>
  <si>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</si>
  <si>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</si>
  <si>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</si>
  <si>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</si>
  <si>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</si>
  <si>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</si>
  <si>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</si>
  <si>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</si>
  <si>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</si>
  <si>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</si>
  <si>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</si>
  <si>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</si>
  <si>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</si>
  <si>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</si>
  <si>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</si>
  <si>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</si>
  <si>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</si>
  <si>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</si>
  <si>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</si>
  <si>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</si>
  <si>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</si>
  <si>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</si>
  <si>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</si>
  <si>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</si>
  <si>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</si>
  <si>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</si>
  <si>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</si>
  <si>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</si>
  <si>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</si>
  <si>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</si>
  <si>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</si>
  <si>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</si>
  <si>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</si>
  <si>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</si>
  <si>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</si>
  <si>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</si>
  <si>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</si>
  <si>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</si>
  <si>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</si>
  <si>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</si>
  <si>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</si>
  <si>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</si>
  <si>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</si>
  <si>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</si>
  <si>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</si>
  <si>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</si>
  <si>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</si>
  <si>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</si>
  <si>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</si>
  <si>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</si>
  <si>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</si>
  <si>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</si>
  <si>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</si>
  <si>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</si>
  <si>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</si>
  <si>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</si>
  <si>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</si>
  <si>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</si>
  <si>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</si>
  <si>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</si>
  <si>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</si>
  <si>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</si>
  <si>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</si>
  <si>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</si>
  <si>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</si>
  <si>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</si>
  <si>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</si>
  <si>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</si>
  <si>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</si>
  <si>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</si>
  <si>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</si>
  <si>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</si>
  <si>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</si>
  <si>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</si>
  <si>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</si>
  <si>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</si>
  <si>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</si>
  <si>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</si>
  <si>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</si>
  <si>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</si>
  <si>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</si>
  <si>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</si>
  <si>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</si>
  <si>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</si>
  <si>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</si>
  <si>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</si>
  <si>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</si>
  <si>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</si>
  <si>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</si>
  <si>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</si>
  <si>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</si>
  <si>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</si>
  <si>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</si>
  <si>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</si>
  <si>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</si>
  <si>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</si>
  <si>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</si>
  <si>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</si>
  <si>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</si>
  <si>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</si>
  <si>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</si>
  <si>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</si>
  <si>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</si>
  <si>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</si>
  <si>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</si>
  <si>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</si>
  <si>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</si>
  <si>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</si>
  <si>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</si>
  <si>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</si>
  <si>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</si>
  <si>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</si>
  <si>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</si>
  <si>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</si>
  <si>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</si>
  <si>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</si>
  <si>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</si>
  <si>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</si>
  <si>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</si>
  <si>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</si>
  <si>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</si>
  <si>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</si>
  <si>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</si>
  <si>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</si>
  <si>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</si>
  <si>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</si>
  <si>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</si>
  <si>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</si>
  <si>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</si>
  <si>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</si>
  <si>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</si>
  <si>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</si>
  <si>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</si>
  <si>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</si>
  <si>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</si>
  <si>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</si>
  <si>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</si>
  <si>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</si>
  <si>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</si>
  <si>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</si>
  <si>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</si>
  <si>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</si>
  <si>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</si>
  <si>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</si>
  <si>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</si>
  <si>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</si>
  <si>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</si>
  <si>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</si>
  <si>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</si>
  <si>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</si>
  <si>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</si>
  <si>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</si>
  <si>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</si>
  <si>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</si>
  <si>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</si>
  <si>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</si>
  <si>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</si>
  <si>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</si>
  <si>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</si>
  <si>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</si>
  <si>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</si>
  <si>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</si>
  <si>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</si>
  <si>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</si>
  <si>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</si>
  <si>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</si>
  <si>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</si>
  <si>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</si>
  <si>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</si>
  <si>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</si>
  <si>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</si>
  <si>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</si>
  <si>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</si>
  <si>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</si>
  <si>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</si>
  <si>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</si>
  <si>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</si>
  <si>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</si>
  <si>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</si>
  <si>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</si>
  <si>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</si>
  <si>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</si>
  <si>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</si>
  <si>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</si>
  <si>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</si>
  <si>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</si>
  <si>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</si>
  <si>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</si>
  <si>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</si>
  <si>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</si>
  <si>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</si>
  <si>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</si>
  <si>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</si>
  <si>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</si>
  <si>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</si>
  <si>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</si>
  <si>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</si>
  <si>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</si>
  <si>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</si>
  <si>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</si>
  <si>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</si>
  <si>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</si>
  <si>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</si>
  <si>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</si>
  <si>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</si>
  <si>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</si>
  <si>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</si>
  <si>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</si>
  <si>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</si>
  <si>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</si>
  <si>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</si>
  <si>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</si>
  <si>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</si>
  <si>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</si>
  <si>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</si>
  <si>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</si>
  <si>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</si>
  <si>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</si>
  <si>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</si>
  <si>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</si>
  <si>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</si>
  <si>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</si>
  <si>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</si>
  <si>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</si>
  <si>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</si>
  <si>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</si>
  <si>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</si>
  <si>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</si>
  <si>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</si>
  <si>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</si>
  <si>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</si>
  <si>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</si>
  <si>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</si>
  <si>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</si>
  <si>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</si>
  <si>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</si>
  <si>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</si>
  <si>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</si>
  <si>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</si>
  <si>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</si>
  <si>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</si>
  <si>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</si>
  <si>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</si>
  <si>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</si>
  <si>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</si>
  <si>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</si>
  <si>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</si>
  <si>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</si>
  <si>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</si>
  <si>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</si>
  <si>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</si>
  <si>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</si>
  <si>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</si>
  <si>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</si>
  <si>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</si>
  <si>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</si>
  <si>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</si>
  <si>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</si>
  <si>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</si>
  <si>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</si>
  <si>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</si>
  <si>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</si>
  <si>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</si>
  <si>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</si>
  <si>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</si>
  <si>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</si>
  <si>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</si>
  <si>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</si>
  <si>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</si>
  <si>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</si>
  <si>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</si>
  <si>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</si>
  <si>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</si>
  <si>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</si>
  <si>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</si>
  <si>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</si>
  <si>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</si>
  <si>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</si>
  <si>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</si>
  <si>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</si>
  <si>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</si>
  <si>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</si>
  <si>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</si>
  <si>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</si>
  <si>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</si>
  <si>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</si>
  <si>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</si>
  <si>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</si>
  <si>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</si>
  <si>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</si>
  <si>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</si>
  <si>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</si>
  <si>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</si>
  <si>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</si>
  <si>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</si>
  <si>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</si>
  <si>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</si>
  <si>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</si>
  <si>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</si>
  <si>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</si>
  <si>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</si>
  <si>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</si>
  <si>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</si>
  <si>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</si>
  <si>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</si>
  <si>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</si>
  <si>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</si>
  <si>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</si>
  <si>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</si>
  <si>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</si>
  <si>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</si>
  <si>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</si>
  <si>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</si>
  <si>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</si>
  <si>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</si>
  <si>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</si>
  <si>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</si>
  <si>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</si>
  <si>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</si>
  <si>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</si>
  <si>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</si>
  <si>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</si>
  <si>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</si>
  <si>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</si>
  <si>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</si>
  <si>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</si>
  <si>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</si>
  <si>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</si>
  <si>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</si>
  <si>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</si>
  <si>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</si>
  <si>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</si>
  <si>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</si>
  <si>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</si>
  <si>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</si>
  <si>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</si>
  <si>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</si>
  <si>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</si>
  <si>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</si>
  <si>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</si>
  <si>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</si>
  <si>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</si>
  <si>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</si>
  <si>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</si>
  <si>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</si>
  <si>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</si>
  <si>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</si>
  <si>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</si>
  <si>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</si>
  <si>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</si>
  <si>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</si>
  <si>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</si>
  <si>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</si>
  <si>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</si>
  <si>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</si>
  <si>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</si>
  <si>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</si>
  <si>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</si>
  <si>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</si>
  <si>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</si>
  <si>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</si>
  <si>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</si>
  <si>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</si>
  <si>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</si>
  <si>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</si>
  <si>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</si>
  <si>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</si>
  <si>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</si>
  <si>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</si>
  <si>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</si>
  <si>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</si>
  <si>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</si>
  <si>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</si>
  <si>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</si>
  <si>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</si>
  <si>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</si>
  <si>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</si>
  <si>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</si>
  <si>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</si>
  <si>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</si>
  <si>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</si>
  <si>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</si>
  <si>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</si>
  <si>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</si>
  <si>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</si>
  <si>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</si>
  <si>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</si>
  <si>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</si>
  <si>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</si>
  <si>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</si>
  <si>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</si>
  <si>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</si>
  <si>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</si>
  <si>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</si>
  <si>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</si>
  <si>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</si>
  <si>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</si>
  <si>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</si>
  <si>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</si>
  <si>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</si>
  <si>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</si>
  <si>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</si>
  <si>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</si>
  <si>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</si>
  <si>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</si>
  <si>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</si>
  <si>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</si>
  <si>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</si>
  <si>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</si>
  <si>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</si>
  <si>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</si>
  <si>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</si>
  <si>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</si>
  <si>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</si>
  <si>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</si>
  <si>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</si>
  <si>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</si>
  <si>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</si>
  <si>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</si>
  <si>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</si>
  <si>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</si>
  <si>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</si>
  <si>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</si>
  <si>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</si>
  <si>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</si>
  <si>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</si>
  <si>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</si>
  <si>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</si>
  <si>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</si>
  <si>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</si>
  <si>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</si>
  <si>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</si>
  <si>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</si>
  <si>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</si>
  <si>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</si>
  <si>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</si>
  <si>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</si>
  <si>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</si>
  <si>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</si>
  <si>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</si>
  <si>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</si>
  <si>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</si>
  <si>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</si>
  <si>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</si>
  <si>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</si>
  <si>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</si>
  <si>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</si>
  <si>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</si>
  <si>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</si>
  <si>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</si>
  <si>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</si>
  <si>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</si>
  <si>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</si>
  <si>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</si>
  <si>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</si>
  <si>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</si>
  <si>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</si>
  <si>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</si>
  <si>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</si>
  <si>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</si>
  <si>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</si>
  <si>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</si>
  <si>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</si>
  <si>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</si>
  <si>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</si>
  <si>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</si>
  <si>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</si>
  <si>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</si>
  <si>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</si>
  <si>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</si>
  <si>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</si>
  <si>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</si>
  <si>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</si>
  <si>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</si>
  <si>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</si>
  <si>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</si>
  <si>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</si>
  <si>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</si>
  <si>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</si>
  <si>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</si>
  <si>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</si>
  <si>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</si>
  <si>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</si>
  <si>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</si>
  <si>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</si>
  <si>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</si>
  <si>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</si>
  <si>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</si>
  <si>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</si>
  <si>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</si>
  <si>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</si>
  <si>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</si>
  <si>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</si>
  <si>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</si>
  <si>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</si>
  <si>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</si>
  <si>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</si>
  <si>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</si>
  <si>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</si>
  <si>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</si>
  <si>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</si>
  <si>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</si>
  <si>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</si>
  <si>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</si>
  <si>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</si>
  <si>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</si>
  <si>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</si>
  <si>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</si>
  <si>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</si>
  <si>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</si>
  <si>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</si>
  <si>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</si>
  <si>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</si>
  <si>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</si>
  <si>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</si>
  <si>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</si>
  <si>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</si>
  <si>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</si>
  <si>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</si>
  <si>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</si>
  <si>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</si>
  <si>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</si>
  <si>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</si>
  <si>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</si>
  <si>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</si>
  <si>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</si>
  <si>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</si>
  <si>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</si>
  <si>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</si>
  <si>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</si>
  <si>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</si>
  <si>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</si>
  <si>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</si>
  <si>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</si>
  <si>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</si>
  <si>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</si>
  <si>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</si>
  <si>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</si>
  <si>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</si>
  <si>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</si>
  <si>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</si>
  <si>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</si>
  <si>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</si>
  <si>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</si>
  <si>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</si>
  <si>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</si>
  <si>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</si>
  <si>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</si>
  <si>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</si>
  <si>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</si>
  <si>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</si>
  <si>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</si>
  <si>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</si>
  <si>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</si>
  <si>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</si>
  <si>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</si>
  <si>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</si>
  <si>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</si>
  <si>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</si>
  <si>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</si>
  <si>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</si>
  <si>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</si>
  <si>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</si>
  <si>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</si>
  <si>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</si>
  <si>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</si>
  <si>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</si>
  <si>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</si>
  <si>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</si>
  <si>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</si>
  <si>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</si>
  <si>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</si>
  <si>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</si>
  <si>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</si>
  <si>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</si>
  <si>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</si>
  <si>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</si>
  <si>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</si>
  <si>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</si>
  <si>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</si>
  <si>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</si>
  <si>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</si>
  <si>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</si>
  <si>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</si>
  <si>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</si>
  <si>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</si>
  <si>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</si>
  <si>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</si>
  <si>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</si>
  <si>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</si>
  <si>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</si>
  <si>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</si>
  <si>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</si>
  <si>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</si>
  <si>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</si>
  <si>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</si>
  <si>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</si>
  <si>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</si>
  <si>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</si>
  <si>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</si>
  <si>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</si>
  <si>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</si>
  <si>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</si>
  <si>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</si>
  <si>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</si>
  <si>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</si>
  <si>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</si>
  <si>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</si>
  <si>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</si>
  <si>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</si>
  <si>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</si>
  <si>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</si>
  <si>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</si>
  <si>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</si>
  <si>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</si>
  <si>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</si>
  <si>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</si>
  <si>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</si>
  <si>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</si>
  <si>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</si>
  <si>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</si>
  <si>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</si>
  <si>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</si>
  <si>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</si>
  <si>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</si>
  <si>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</si>
  <si>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</si>
  <si>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</si>
  <si>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</si>
  <si>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</si>
  <si>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</si>
  <si>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</si>
  <si>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</si>
  <si>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</si>
  <si>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</si>
  <si>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</si>
  <si>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</si>
  <si>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</si>
  <si>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</si>
  <si>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</si>
  <si>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</si>
  <si>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</si>
  <si>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</si>
  <si>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</si>
  <si>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</si>
  <si>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</si>
  <si>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</si>
  <si>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</si>
  <si>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</si>
  <si>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</si>
  <si>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</si>
  <si>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</si>
  <si>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</si>
  <si>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</si>
  <si>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</si>
  <si>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</si>
  <si>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</si>
  <si>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</si>
  <si>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</si>
  <si>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</si>
  <si>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</si>
  <si>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</si>
  <si>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</si>
  <si>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</si>
  <si>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</si>
  <si>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</si>
  <si>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</si>
  <si>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</si>
  <si>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</si>
  <si>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</si>
  <si>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</si>
  <si>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</si>
  <si>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</si>
  <si>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</si>
  <si>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</si>
  <si>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</si>
  <si>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</si>
  <si>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</si>
  <si>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</si>
  <si>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</si>
  <si>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</si>
  <si>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</si>
  <si>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</si>
  <si>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</si>
  <si>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</si>
  <si>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</si>
  <si>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</si>
  <si>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</si>
  <si>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</si>
  <si>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</si>
  <si>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</si>
  <si>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</si>
  <si>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</si>
  <si>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</si>
  <si>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</si>
  <si>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</si>
  <si>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</si>
  <si>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</si>
  <si>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</si>
  <si>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</si>
  <si>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</si>
  <si>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</si>
  <si>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</si>
  <si>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</si>
  <si>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</si>
  <si>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</si>
  <si>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</si>
  <si>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</si>
  <si>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</si>
  <si>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</si>
  <si>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</si>
  <si>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</si>
  <si>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</si>
  <si>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</si>
  <si>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</si>
  <si>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</si>
  <si>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</si>
  <si>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</si>
  <si>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</si>
  <si>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</si>
  <si>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</si>
  <si>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</si>
  <si>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</si>
  <si>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</si>
  <si>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</si>
  <si>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</si>
  <si>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</si>
  <si>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</si>
  <si>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</si>
  <si>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</si>
  <si>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</si>
  <si>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</si>
  <si>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</si>
  <si>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</si>
  <si>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</si>
  <si>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</si>
  <si>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</si>
  <si>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</si>
  <si>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</si>
  <si>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</si>
  <si>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</si>
  <si>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</si>
  <si>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</si>
  <si>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</si>
  <si>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</si>
  <si>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</si>
  <si>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</si>
  <si>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</si>
  <si>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</si>
  <si>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</si>
  <si>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</si>
  <si>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</si>
  <si>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</si>
  <si>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</si>
  <si>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</si>
  <si>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</si>
  <si>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</si>
  <si>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</si>
  <si>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</si>
  <si>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</si>
  <si>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</si>
  <si>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</si>
  <si>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</si>
  <si>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</si>
  <si>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</si>
  <si>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</si>
  <si>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</si>
  <si>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</si>
  <si>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</si>
  <si>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</si>
  <si>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</si>
  <si>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</si>
  <si>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</si>
  <si>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</si>
  <si>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</si>
  <si>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</si>
  <si>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</si>
  <si>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</si>
  <si>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</si>
  <si>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</si>
  <si>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</si>
  <si>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</si>
  <si>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</si>
  <si>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</si>
  <si>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</si>
  <si>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</si>
  <si>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</si>
  <si>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</si>
  <si>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</si>
  <si>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</si>
  <si>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</si>
  <si>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</si>
  <si>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</si>
  <si>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</si>
  <si>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</si>
  <si>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</si>
  <si>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</si>
  <si>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</si>
  <si>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</si>
  <si>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</si>
  <si>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</si>
  <si>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</si>
  <si>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</si>
  <si>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</si>
  <si>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</si>
  <si>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</si>
  <si>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</si>
  <si>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</si>
  <si>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</si>
  <si>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</si>
  <si>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</si>
  <si>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</si>
  <si>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</si>
  <si>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</si>
  <si>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</si>
  <si>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</si>
  <si>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</si>
  <si>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</si>
  <si>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</si>
  <si>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</si>
  <si>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</si>
  <si>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</si>
  <si>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</si>
  <si>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</si>
  <si>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</si>
  <si>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</si>
  <si>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</si>
  <si>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</si>
  <si>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</si>
  <si>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</si>
  <si>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</si>
  <si>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</si>
  <si>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</si>
  <si>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</si>
  <si>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</si>
  <si>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</si>
  <si>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</si>
  <si>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</si>
  <si>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</si>
  <si>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</si>
  <si>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</si>
  <si>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</si>
  <si>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</si>
  <si>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</si>
  <si>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</si>
  <si>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</si>
  <si>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</si>
  <si>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</si>
  <si>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</si>
  <si>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</si>
  <si>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</si>
  <si>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</si>
  <si>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</si>
  <si>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</si>
  <si>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</si>
  <si>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</si>
  <si>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</si>
  <si>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</si>
  <si>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</si>
  <si>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</si>
  <si>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</si>
  <si>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</si>
  <si>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</si>
  <si>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</si>
  <si>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</si>
  <si>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</si>
  <si>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</si>
  <si>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</si>
  <si>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</si>
  <si>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</si>
  <si>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</si>
  <si>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</si>
  <si>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</si>
  <si>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</si>
  <si>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</si>
  <si>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</si>
  <si>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</si>
  <si>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</si>
  <si>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</si>
  <si>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</si>
  <si>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</si>
  <si>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</si>
  <si>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</si>
  <si>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</si>
  <si>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</si>
  <si>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</si>
  <si>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</si>
  <si>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</si>
  <si>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</si>
  <si>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</si>
  <si>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</si>
  <si>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</si>
  <si>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</si>
  <si>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</si>
  <si>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</si>
  <si>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</si>
  <si>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</si>
  <si>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</si>
  <si>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</si>
  <si>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</si>
  <si>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</si>
  <si>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</si>
  <si>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</si>
  <si>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</si>
  <si>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</si>
  <si>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</si>
  <si>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</si>
  <si>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</si>
  <si>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</si>
  <si>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</si>
  <si>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</si>
  <si>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</si>
  <si>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</si>
  <si>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</si>
  <si>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</si>
  <si>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</si>
  <si>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</si>
  <si>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</si>
  <si>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</si>
  <si>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</si>
  <si>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</si>
  <si>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</si>
  <si>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</si>
  <si>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</si>
  <si>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</si>
  <si>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</si>
  <si>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</si>
  <si>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</si>
  <si>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</si>
  <si>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</si>
  <si>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</si>
  <si>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</si>
  <si>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</si>
  <si>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</si>
  <si>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</si>
  <si>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</si>
  <si>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</si>
  <si>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</si>
  <si>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</si>
  <si>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</si>
  <si>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</si>
  <si>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</si>
  <si>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</si>
  <si>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</si>
  <si>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</si>
  <si>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</si>
  <si>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</si>
  <si>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</si>
  <si>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</si>
  <si>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</si>
  <si>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</si>
  <si>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</si>
  <si>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</si>
  <si>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</si>
  <si>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</si>
  <si>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</si>
  <si>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</si>
  <si>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</si>
  <si>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</si>
  <si>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</si>
  <si>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</si>
  <si>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</si>
  <si>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</si>
  <si>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</si>
  <si>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</si>
  <si>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</si>
  <si>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</si>
  <si>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</si>
  <si>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</si>
  <si>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</si>
  <si>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</si>
  <si>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</si>
  <si>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</si>
  <si>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</si>
  <si>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</si>
  <si>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</si>
  <si>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</si>
  <si>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</si>
  <si>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</si>
  <si>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</si>
  <si>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</si>
  <si>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</si>
  <si>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</si>
  <si>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</si>
  <si>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</si>
  <si>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</si>
  <si>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</si>
  <si>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</si>
  <si>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</si>
  <si>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</si>
  <si>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</si>
  <si>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</si>
  <si>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</si>
  <si>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</si>
  <si>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</si>
  <si>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</si>
  <si>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</si>
  <si>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</si>
  <si>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</si>
  <si>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</si>
  <si>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</si>
  <si>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</si>
  <si>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</si>
  <si>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</si>
  <si>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</si>
  <si>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</si>
  <si>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</si>
  <si>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</si>
  <si>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</si>
  <si>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</si>
  <si>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</si>
  <si>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</si>
  <si>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</si>
  <si>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</si>
  <si>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</si>
  <si>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</si>
  <si>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</si>
  <si>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</si>
  <si>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</si>
  <si>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</si>
  <si>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</si>
  <si>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</si>
  <si>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</si>
  <si>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</si>
  <si>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</si>
  <si>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</si>
  <si>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</si>
  <si>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</si>
  <si>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</si>
  <si>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</si>
  <si>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</si>
  <si>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</si>
  <si>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</si>
  <si>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</si>
  <si>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</si>
  <si>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</si>
  <si>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</si>
  <si>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</si>
  <si>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</si>
  <si>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</si>
  <si>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</si>
  <si>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</si>
  <si>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</si>
  <si>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</si>
  <si>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</si>
  <si>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</si>
  <si>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</si>
  <si>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</si>
  <si>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</si>
  <si>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</si>
  <si>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</si>
  <si>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</si>
  <si>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</si>
  <si>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</si>
  <si>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</si>
  <si>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</si>
  <si>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</si>
  <si>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</si>
  <si>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</si>
  <si>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</si>
  <si>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</si>
  <si>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</si>
  <si>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</si>
  <si>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</si>
  <si>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</si>
  <si>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</si>
  <si>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</si>
  <si>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</si>
  <si>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</si>
  <si>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</si>
  <si>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</si>
  <si>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</si>
  <si>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</si>
  <si>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</si>
  <si>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</si>
  <si>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</si>
  <si>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</si>
  <si>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</si>
  <si>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</si>
  <si>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</si>
  <si>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</si>
  <si>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</si>
  <si>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</si>
  <si>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</si>
  <si>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</si>
  <si>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</si>
  <si>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</si>
  <si>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</si>
  <si>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</si>
  <si>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</si>
  <si>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</si>
  <si>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</si>
  <si>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</si>
  <si>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</si>
  <si>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</si>
  <si>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</si>
  <si>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</si>
  <si>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</si>
  <si>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</si>
  <si>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</si>
  <si>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</si>
  <si>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</si>
  <si>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</si>
  <si>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</si>
  <si>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</si>
  <si>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</si>
  <si>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</si>
  <si>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</si>
  <si>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</si>
  <si>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</si>
  <si>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</si>
  <si>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</si>
  <si>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</si>
  <si>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</si>
  <si>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</si>
  <si>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</si>
  <si>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</si>
  <si>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</si>
  <si>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</si>
  <si>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</si>
  <si>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</si>
  <si>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</si>
  <si>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</si>
  <si>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</si>
  <si>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</si>
  <si>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</si>
  <si>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</si>
  <si>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</si>
  <si>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</si>
  <si>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</si>
  <si>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</si>
  <si>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</si>
  <si>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</si>
  <si>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</si>
  <si>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</si>
  <si>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</si>
  <si>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</si>
  <si>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</si>
  <si>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</si>
  <si>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</si>
  <si>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</si>
  <si>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</si>
  <si>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</si>
  <si>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</si>
  <si>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</si>
  <si>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</si>
  <si>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</si>
  <si>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</si>
  <si>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</si>
  <si>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</si>
  <si>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</si>
  <si>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</si>
  <si>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</si>
  <si>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</si>
  <si>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</si>
  <si>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</si>
  <si>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</si>
  <si>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</si>
  <si>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</si>
  <si>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</si>
  <si>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</si>
  <si>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</si>
  <si>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</si>
  <si>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</si>
  <si>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</si>
  <si>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</si>
  <si>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</si>
  <si>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</si>
  <si>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</si>
  <si>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</si>
  <si>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</si>
  <si>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</si>
  <si>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</si>
  <si>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</si>
  <si>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</si>
  <si>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</si>
  <si>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</si>
  <si>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</si>
  <si>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</si>
  <si>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</si>
  <si>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</si>
  <si>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</si>
  <si>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</si>
  <si>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</si>
  <si>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</si>
  <si>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</si>
  <si>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</si>
  <si>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</si>
  <si>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</si>
  <si>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</si>
  <si>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</si>
  <si>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</si>
  <si>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</si>
  <si>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</si>
  <si>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</si>
  <si>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</si>
  <si>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</si>
  <si>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</si>
  <si>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</si>
  <si>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</si>
  <si>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</si>
  <si>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</si>
  <si>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</si>
  <si>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</si>
  <si>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</si>
  <si>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</si>
  <si>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</si>
  <si>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</si>
  <si>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</si>
  <si>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</si>
  <si>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</si>
  <si>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</si>
  <si>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</si>
  <si>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</si>
  <si>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</si>
  <si>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</si>
  <si>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</si>
  <si>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</si>
  <si>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</si>
  <si>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</si>
  <si>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</si>
  <si>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</si>
  <si>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</si>
  <si>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</si>
  <si>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</si>
  <si>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</si>
  <si>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</si>
  <si>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</si>
  <si>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</si>
  <si>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</si>
  <si>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</si>
  <si>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</si>
  <si>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</si>
  <si>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</si>
  <si>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</si>
  <si>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</si>
  <si>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</si>
  <si>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</si>
  <si>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</si>
  <si>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</si>
  <si>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</si>
  <si>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</si>
  <si>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</si>
  <si>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</si>
  <si>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</si>
  <si>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</si>
  <si>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</si>
  <si>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</si>
  <si>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</si>
  <si>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</si>
  <si>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</si>
  <si>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</si>
  <si>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</si>
  <si>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</si>
  <si>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</si>
  <si>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</si>
  <si>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</si>
  <si>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</si>
  <si>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</si>
  <si>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</si>
  <si>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</si>
  <si>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</si>
  <si>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</si>
  <si>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</si>
  <si>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</si>
  <si>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</si>
  <si>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</si>
  <si>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</si>
  <si>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</si>
  <si>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</si>
  <si>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</si>
  <si>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</si>
  <si>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</si>
  <si>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</si>
  <si>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</si>
  <si>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</si>
  <si>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</si>
  <si>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</si>
  <si>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</si>
  <si>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</si>
  <si>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</si>
  <si>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</si>
  <si>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</si>
  <si>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</si>
  <si>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</si>
  <si>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</si>
  <si>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</si>
  <si>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</si>
  <si>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</si>
  <si>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</si>
  <si>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</si>
  <si>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</si>
  <si>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</si>
  <si>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</si>
  <si>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</si>
  <si>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</si>
  <si>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</si>
  <si>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</si>
  <si>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</si>
  <si>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</si>
  <si>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</si>
  <si>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</si>
  <si>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</si>
  <si>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</si>
  <si>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</si>
  <si>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</si>
  <si>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</si>
  <si>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</si>
  <si>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</si>
  <si>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</si>
  <si>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</si>
  <si>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</si>
  <si>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</si>
  <si>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</si>
  <si>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</si>
  <si>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</si>
  <si>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</si>
  <si>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</si>
  <si>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</si>
  <si>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</si>
  <si>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</si>
  <si>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</si>
  <si>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</si>
  <si>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</si>
  <si>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</si>
  <si>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</si>
  <si>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</si>
  <si>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</si>
  <si>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</si>
  <si>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</si>
  <si>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</si>
  <si>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</si>
  <si>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</si>
  <si>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</si>
  <si>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</si>
  <si>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</si>
  <si>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</si>
  <si>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</si>
  <si>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</si>
  <si>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</si>
  <si>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</si>
  <si>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</si>
  <si>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</si>
  <si>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</si>
  <si>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</si>
  <si>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</si>
  <si>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</si>
  <si>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</si>
  <si>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</si>
  <si>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</si>
  <si>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</si>
  <si>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</si>
  <si>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</si>
  <si>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</si>
  <si>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</si>
  <si>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</si>
  <si>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</si>
  <si>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</si>
  <si>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</si>
  <si>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</si>
  <si>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</si>
  <si>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</si>
  <si>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</si>
  <si>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</si>
  <si>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</si>
  <si>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</si>
  <si>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</si>
  <si>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</si>
  <si>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</si>
  <si>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</si>
  <si>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</si>
  <si>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</si>
  <si>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</si>
  <si>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</si>
  <si>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</si>
  <si>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</si>
  <si>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</si>
  <si>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</si>
  <si>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</si>
  <si>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</si>
  <si>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</si>
  <si>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</si>
  <si>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</si>
  <si>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</si>
  <si>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</si>
  <si>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</si>
  <si>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</si>
  <si>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</si>
  <si>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</si>
  <si>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</si>
  <si>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</si>
  <si>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</si>
  <si>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</si>
  <si>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</si>
  <si>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</si>
  <si>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</si>
  <si>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</si>
  <si>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</si>
  <si>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</si>
  <si>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</si>
  <si>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</si>
  <si>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</si>
  <si>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</si>
  <si>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</si>
  <si>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</si>
  <si>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</si>
  <si>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</si>
  <si>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</si>
  <si>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</si>
  <si>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</si>
  <si>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</si>
  <si>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</si>
  <si>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</si>
  <si>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</si>
  <si>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</si>
  <si>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</si>
  <si>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</si>
  <si>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</si>
  <si>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</si>
  <si>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</si>
  <si>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</si>
  <si>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</si>
  <si>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</si>
  <si>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</si>
  <si>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</si>
  <si>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</si>
  <si>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</si>
  <si>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</si>
  <si>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</si>
  <si>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</si>
  <si>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</si>
  <si>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</si>
  <si>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</si>
  <si>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</si>
  <si>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</si>
  <si>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</si>
  <si>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</si>
  <si>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</si>
  <si>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</si>
  <si>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</si>
  <si>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</si>
  <si>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</si>
  <si>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</si>
  <si>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</si>
  <si>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</si>
  <si>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</si>
  <si>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</si>
  <si>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</si>
  <si>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</si>
  <si>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</si>
  <si>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</si>
  <si>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</si>
  <si>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</si>
  <si>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</si>
  <si>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</si>
  <si>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</si>
  <si>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</si>
  <si>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</si>
  <si>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</si>
  <si>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</si>
  <si>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</si>
  <si>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</si>
  <si>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</si>
  <si>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</si>
  <si>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</si>
  <si>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</si>
  <si>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</si>
  <si>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</si>
  <si>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</si>
  <si>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</si>
  <si>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</si>
  <si>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</si>
  <si>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</si>
  <si>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</si>
  <si>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</si>
  <si>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</si>
  <si>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</si>
  <si>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</si>
  <si>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</si>
  <si>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</si>
  <si>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</si>
  <si>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</si>
  <si>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</si>
  <si>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</si>
  <si>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</si>
  <si>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</si>
  <si>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</si>
  <si>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</si>
  <si>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</si>
  <si>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</si>
  <si>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</si>
  <si>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</si>
  <si>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</si>
  <si>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</si>
  <si>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</si>
  <si>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</si>
  <si>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</si>
  <si>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</si>
  <si>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</si>
  <si>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</si>
  <si>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</si>
  <si>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</si>
  <si>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</si>
  <si>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</si>
  <si>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</si>
  <si>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</si>
  <si>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</si>
  <si>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</si>
  <si>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</si>
  <si>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</si>
  <si>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</si>
  <si>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</si>
  <si>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</si>
  <si>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</si>
  <si>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</si>
  <si>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</si>
  <si>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</si>
  <si>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</si>
  <si>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</si>
  <si>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</si>
  <si>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</si>
  <si>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</si>
  <si>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</si>
  <si>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</si>
  <si>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</si>
  <si>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</si>
  <si>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</si>
  <si>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</si>
  <si>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</si>
  <si>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</si>
  <si>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</si>
  <si>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</si>
  <si>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</si>
  <si>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</si>
  <si>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</si>
  <si>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</si>
  <si>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</si>
  <si>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</si>
  <si>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</si>
  <si>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</si>
  <si>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</si>
  <si>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</si>
  <si>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</si>
  <si>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</si>
  <si>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</si>
  <si>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</si>
  <si>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</si>
  <si>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</si>
  <si>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</si>
  <si>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</si>
  <si>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</si>
  <si>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</si>
  <si>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</si>
  <si>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</si>
  <si>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</si>
  <si>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</si>
  <si>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</si>
  <si>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</si>
  <si>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</si>
  <si>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</si>
  <si>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</si>
  <si>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</si>
  <si>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</si>
  <si>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</si>
  <si>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</si>
  <si>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</si>
  <si>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</si>
  <si>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</si>
  <si>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</si>
  <si>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</si>
  <si>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</si>
  <si>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</si>
  <si>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</si>
  <si>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</si>
  <si>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</si>
  <si>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</si>
  <si>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</si>
  <si>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</si>
  <si>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</si>
  <si>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</si>
  <si>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</si>
  <si>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</si>
  <si>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</si>
  <si>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</si>
  <si>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</si>
  <si>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</si>
  <si>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</si>
  <si>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</si>
  <si>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</si>
  <si>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</si>
  <si>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</si>
  <si>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</si>
  <si>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</si>
  <si>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</si>
  <si>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</si>
  <si>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</si>
  <si>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</si>
  <si>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</si>
  <si>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</si>
  <si>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</si>
  <si>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</si>
  <si>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</si>
  <si>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</si>
  <si>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</si>
  <si>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</si>
  <si>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</si>
  <si>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</si>
  <si>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</si>
  <si>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</si>
  <si>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</si>
  <si>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</si>
  <si>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</si>
  <si>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</si>
  <si>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</si>
  <si>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</si>
  <si>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</si>
  <si>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</si>
  <si>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</si>
  <si>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</si>
  <si>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</si>
  <si>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</si>
  <si>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</si>
  <si>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</si>
  <si>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</si>
  <si>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</si>
  <si>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</si>
  <si>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</si>
  <si>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</si>
  <si>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</si>
  <si>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</si>
  <si>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</si>
  <si>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</si>
  <si>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</si>
  <si>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</si>
  <si>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</si>
  <si>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</si>
  <si>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</si>
  <si>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</si>
  <si>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</si>
  <si>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</si>
  <si>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</si>
  <si>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</si>
  <si>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</si>
  <si>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</si>
  <si>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</si>
  <si>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</si>
  <si>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</si>
  <si>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</si>
  <si>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</si>
  <si>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</si>
  <si>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</si>
  <si>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</si>
  <si>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</si>
  <si>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</si>
  <si>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</si>
  <si>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</si>
  <si>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</si>
  <si>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</si>
  <si>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</si>
  <si>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</si>
  <si>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</si>
  <si>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</si>
  <si>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</si>
  <si>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</si>
  <si>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</si>
  <si>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</si>
  <si>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</si>
  <si>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</si>
  <si>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</si>
  <si>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</si>
  <si>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</si>
  <si>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</si>
  <si>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</si>
  <si>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</si>
  <si>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</si>
  <si>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</si>
  <si>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</si>
  <si>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</si>
  <si>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</si>
  <si>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</si>
  <si>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</si>
  <si>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</si>
  <si>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</si>
  <si>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</si>
  <si>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</si>
  <si>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</si>
  <si>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</si>
  <si>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</si>
  <si>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</si>
  <si>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</si>
  <si>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</si>
  <si>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</si>
  <si>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</si>
  <si>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</si>
  <si>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</si>
  <si>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</si>
  <si>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</si>
  <si>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</si>
  <si>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</si>
  <si>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</si>
  <si>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</si>
  <si>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</si>
  <si>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</si>
  <si>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</si>
  <si>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</si>
  <si>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</si>
  <si>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</si>
  <si>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</si>
  <si>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</si>
  <si>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</si>
  <si>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</si>
  <si>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</si>
  <si>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</si>
  <si>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</si>
  <si>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</si>
  <si>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</si>
  <si>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</si>
  <si>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</si>
  <si>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</si>
  <si>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</si>
  <si>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</si>
  <si>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</si>
  <si>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</si>
  <si>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</si>
  <si>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</si>
  <si>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</si>
  <si>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</si>
  <si>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</si>
  <si>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</si>
  <si>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</si>
  <si>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</si>
  <si>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</si>
  <si>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</si>
  <si>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</si>
  <si>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</si>
  <si>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</si>
  <si>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</si>
  <si>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</si>
  <si>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</si>
  <si>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</si>
  <si>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</si>
  <si>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</si>
  <si>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</si>
  <si>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</si>
  <si>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</si>
  <si>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</si>
  <si>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</si>
  <si>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</si>
  <si>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</si>
  <si>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</si>
  <si>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</si>
  <si>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</si>
  <si>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</si>
  <si>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</si>
  <si>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</si>
  <si>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</si>
  <si>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</si>
  <si>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</si>
  <si>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</si>
  <si>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</si>
  <si>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</si>
  <si>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</si>
  <si>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</si>
  <si>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</si>
  <si>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</si>
  <si>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</si>
  <si>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</si>
  <si>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</si>
  <si>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</si>
  <si>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</si>
  <si>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</si>
  <si>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</si>
  <si>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</si>
  <si>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</si>
  <si>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</si>
  <si>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</si>
  <si>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</si>
  <si>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</si>
  <si>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</si>
  <si>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</si>
  <si>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</si>
  <si>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</si>
  <si>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</si>
  <si>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</si>
  <si>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</si>
  <si>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</si>
  <si>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</si>
  <si>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</si>
  <si>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</si>
  <si>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</si>
  <si>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</si>
  <si>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</si>
  <si>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</si>
  <si>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</si>
  <si>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</si>
  <si>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</si>
  <si>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</si>
  <si>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</si>
  <si>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</si>
  <si>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</si>
  <si>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</si>
  <si>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</si>
  <si>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</si>
  <si>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</si>
  <si>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</si>
  <si>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</si>
  <si>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</si>
  <si>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</si>
  <si>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</si>
  <si>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</si>
  <si>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</si>
  <si>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</si>
  <si>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</si>
  <si>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</si>
  <si>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</si>
  <si>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</si>
  <si>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</si>
  <si>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</si>
  <si>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</si>
  <si>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</si>
  <si>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</si>
  <si>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</si>
  <si>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</si>
  <si>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</si>
  <si>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</si>
  <si>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</si>
  <si>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</si>
  <si>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</si>
  <si>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</si>
  <si>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</si>
  <si>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</si>
  <si>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</si>
  <si>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</si>
  <si>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</si>
  <si>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</si>
  <si>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</si>
  <si>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</si>
  <si>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</si>
  <si>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</si>
  <si>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</si>
  <si>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</si>
  <si>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</si>
  <si>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</si>
  <si>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</si>
  <si>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</si>
  <si>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</si>
  <si>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</si>
  <si>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</si>
  <si>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</si>
  <si>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</si>
  <si>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</si>
  <si>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</si>
  <si>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</si>
  <si>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</si>
  <si>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</si>
  <si>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</si>
  <si>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</si>
  <si>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</si>
  <si>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</si>
  <si>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</si>
  <si>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</si>
  <si>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</si>
  <si>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</si>
  <si>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</si>
  <si>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</si>
  <si>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</si>
  <si>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</si>
  <si>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</si>
  <si>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</si>
  <si>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</si>
  <si>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</si>
  <si>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</si>
  <si>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</si>
  <si>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</si>
  <si>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</si>
  <si>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</si>
  <si>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</si>
  <si>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</si>
  <si>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</si>
  <si>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</si>
  <si>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</si>
  <si>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</si>
  <si>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</si>
  <si>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</si>
  <si>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</si>
  <si>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</si>
  <si>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</si>
  <si>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</si>
  <si>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</si>
  <si>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</si>
  <si>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</si>
  <si>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</si>
  <si>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</si>
  <si>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</si>
  <si>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</si>
  <si>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</si>
  <si>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</si>
  <si>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</si>
  <si>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</si>
  <si>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</si>
  <si>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</si>
  <si>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</si>
  <si>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</si>
  <si>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</si>
  <si>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</si>
  <si>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</si>
  <si>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</si>
  <si>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</si>
  <si>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</si>
  <si>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</si>
  <si>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</si>
  <si>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</si>
  <si>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</si>
  <si>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</si>
  <si>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</si>
  <si>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</si>
  <si>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</si>
  <si>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</si>
  <si>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</si>
  <si>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</si>
  <si>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</si>
  <si>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</si>
  <si>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</si>
  <si>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</si>
  <si>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</si>
  <si>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</si>
  <si>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</si>
  <si>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</si>
  <si>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</si>
  <si>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</si>
  <si>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</si>
  <si>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</si>
  <si>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</si>
  <si>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</si>
  <si>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</si>
  <si>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</si>
  <si>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</si>
  <si>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</si>
  <si>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</si>
  <si>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</si>
  <si>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</si>
  <si>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</si>
  <si>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</si>
  <si>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</si>
  <si>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</si>
  <si>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</si>
  <si>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</si>
  <si>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</si>
  <si>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</si>
  <si>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</si>
  <si>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</si>
  <si>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</si>
  <si>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</si>
  <si>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</si>
  <si>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</si>
  <si>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</si>
  <si>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</si>
  <si>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</si>
  <si>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</si>
  <si>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</si>
  <si>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</si>
  <si>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</si>
  <si>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</si>
  <si>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</si>
  <si>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</si>
  <si>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</si>
  <si>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</si>
  <si>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</si>
  <si>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</si>
  <si>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</si>
  <si>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</si>
  <si>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</si>
  <si>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</si>
  <si>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</si>
  <si>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</si>
  <si>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</si>
  <si>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</si>
  <si>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</si>
  <si>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</si>
  <si>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</si>
  <si>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</si>
  <si>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</si>
  <si>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</si>
  <si>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</si>
  <si>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</si>
  <si>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</si>
  <si>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</si>
  <si>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</si>
  <si>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</si>
  <si>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</si>
  <si>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</si>
  <si>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</si>
  <si>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</si>
  <si>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</si>
  <si>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</si>
  <si>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</si>
  <si>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</si>
  <si>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</si>
  <si>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</si>
  <si>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</si>
  <si>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</si>
  <si>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</si>
  <si>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</si>
  <si>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</si>
  <si>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</si>
  <si>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</si>
  <si>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</si>
  <si>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</si>
  <si>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</si>
  <si>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</si>
  <si>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</si>
  <si>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</si>
  <si>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</si>
  <si>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</si>
  <si>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</si>
  <si>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</si>
  <si>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</si>
  <si>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</si>
  <si>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</si>
  <si>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</si>
  <si>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</si>
  <si>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</si>
  <si>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</si>
  <si>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</si>
  <si>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</si>
  <si>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</si>
  <si>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</si>
  <si>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</si>
  <si>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</si>
  <si>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</si>
  <si>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</si>
  <si>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</si>
  <si>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</si>
  <si>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</si>
  <si>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</si>
  <si>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</si>
  <si>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</si>
  <si>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</si>
  <si>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</si>
  <si>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</si>
  <si>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</si>
  <si>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</si>
  <si>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</si>
  <si>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</si>
  <si>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</si>
  <si>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</si>
  <si>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</si>
  <si>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</si>
  <si>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</si>
  <si>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</si>
  <si>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</si>
  <si>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</si>
  <si>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</si>
  <si>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</si>
  <si>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</si>
  <si>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</si>
  <si>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</si>
  <si>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</si>
  <si>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</si>
  <si>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</si>
  <si>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</si>
  <si>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</si>
  <si>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</si>
  <si>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</si>
  <si>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</si>
  <si>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</si>
  <si>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</si>
  <si>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</si>
  <si>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</si>
  <si>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</si>
  <si>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</si>
  <si>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</si>
  <si>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</si>
  <si>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</si>
  <si>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</si>
  <si>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</si>
  <si>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</si>
  <si>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</si>
  <si>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</si>
  <si>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</si>
  <si>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</si>
  <si>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</si>
  <si>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</si>
  <si>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</si>
  <si>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</si>
  <si>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</si>
  <si>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</si>
  <si>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</si>
  <si>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</si>
  <si>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</si>
  <si>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</si>
  <si>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</si>
  <si>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</si>
  <si>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</si>
  <si>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</si>
  <si>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</si>
  <si>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</si>
  <si>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</si>
  <si>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</si>
  <si>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</si>
  <si>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</si>
  <si>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</si>
  <si>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</si>
  <si>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</si>
  <si>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</si>
  <si>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</si>
  <si>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</si>
  <si>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</si>
  <si>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</si>
  <si>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</si>
  <si>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</si>
  <si>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</si>
  <si>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</si>
  <si>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</si>
  <si>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</si>
  <si>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</si>
  <si>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</si>
  <si>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</si>
  <si>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</si>
  <si>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</si>
  <si>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</si>
  <si>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</si>
  <si>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</si>
  <si>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</si>
  <si>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</si>
  <si>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</si>
  <si>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</si>
  <si>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</si>
  <si>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</si>
  <si>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</si>
  <si>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</si>
  <si>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</si>
  <si>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</si>
  <si>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</si>
  <si>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</si>
  <si>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</si>
  <si>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</si>
  <si>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</si>
  <si>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</si>
  <si>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</si>
  <si>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</si>
  <si>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</si>
  <si>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</si>
  <si>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</si>
  <si>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</si>
  <si>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</si>
  <si>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</si>
  <si>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</si>
  <si>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</si>
  <si>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</si>
  <si>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</si>
  <si>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</si>
  <si>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</si>
  <si>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</si>
  <si>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</si>
  <si>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</si>
  <si>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</si>
  <si>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</si>
  <si>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</si>
  <si>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</si>
  <si>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</si>
  <si>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</si>
  <si>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</si>
  <si>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</si>
  <si>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</si>
  <si>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</si>
  <si>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</si>
  <si>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</si>
  <si>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</si>
  <si>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</si>
  <si>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</si>
  <si>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</si>
  <si>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</si>
  <si>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</si>
  <si>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</si>
  <si>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</si>
  <si>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</si>
  <si>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</si>
  <si>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</si>
  <si>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</si>
  <si>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</si>
  <si>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</si>
  <si>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</si>
  <si>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</si>
  <si>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</si>
  <si>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</si>
  <si>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</si>
  <si>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</si>
  <si>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</si>
  <si>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</si>
  <si>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</si>
  <si>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</si>
  <si>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</si>
  <si>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</si>
  <si>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</si>
  <si>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</si>
  <si>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</si>
  <si>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</si>
  <si>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</si>
  <si>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</si>
  <si>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</si>
  <si>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</si>
  <si>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</si>
  <si>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</si>
  <si>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</si>
  <si>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</si>
  <si>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</si>
  <si>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</si>
  <si>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</si>
  <si>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</si>
  <si>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</si>
  <si>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</si>
  <si>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</si>
  <si>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</si>
  <si>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</si>
  <si>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</si>
  <si>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</si>
  <si>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</si>
  <si>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</si>
  <si>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</si>
  <si>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</si>
  <si>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</si>
  <si>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</si>
  <si>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</si>
  <si>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</si>
  <si>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</si>
  <si>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</si>
  <si>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</si>
  <si>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</si>
  <si>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</si>
  <si>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</si>
  <si>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</si>
  <si>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</si>
  <si>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</si>
  <si>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</si>
  <si>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</si>
  <si>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</si>
  <si>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</si>
  <si>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</si>
  <si>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</si>
  <si>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</si>
  <si>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</si>
  <si>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</si>
  <si>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</si>
  <si>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</si>
  <si>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</si>
  <si>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</si>
  <si>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</si>
  <si>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</si>
  <si>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</si>
  <si>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</si>
  <si>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</si>
  <si>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</si>
  <si>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</si>
  <si>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</si>
  <si>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</si>
  <si>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</si>
  <si>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</si>
  <si>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</si>
  <si>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</si>
  <si>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</si>
  <si>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</si>
  <si>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</si>
  <si>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</si>
  <si>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</si>
  <si>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</si>
  <si>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</si>
  <si>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</si>
  <si>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</si>
  <si>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</si>
  <si>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</si>
  <si>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</si>
  <si>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</si>
  <si>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</si>
  <si>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</si>
  <si>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</si>
  <si>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</si>
  <si>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</si>
  <si>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</si>
  <si>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</si>
  <si>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</si>
  <si>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</si>
  <si>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</si>
  <si>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</si>
  <si>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</si>
  <si>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</si>
  <si>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</si>
  <si>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</si>
  <si>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</si>
  <si>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</si>
  <si>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</si>
  <si>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</si>
  <si>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</si>
  <si>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</si>
  <si>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</si>
  <si>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</si>
  <si>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</si>
  <si>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</si>
  <si>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</si>
  <si>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</si>
  <si>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</si>
  <si>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</si>
  <si>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</si>
  <si>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</si>
  <si>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</si>
  <si>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</si>
  <si>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</si>
  <si>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</si>
  <si>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</si>
  <si>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</si>
  <si>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</si>
  <si>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</si>
  <si>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</si>
  <si>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</si>
  <si>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</si>
  <si>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</si>
  <si>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</si>
  <si>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</si>
  <si>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</si>
  <si>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</si>
  <si>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</si>
  <si>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</si>
  <si>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</si>
  <si>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</si>
  <si>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</si>
  <si>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</si>
  <si>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</si>
  <si>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</si>
  <si>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</si>
  <si>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</si>
  <si>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</si>
  <si>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</si>
  <si>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</si>
  <si>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</si>
  <si>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</si>
  <si>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</si>
  <si>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</si>
  <si>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</si>
  <si>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</si>
  <si>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</si>
  <si>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</si>
  <si>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</si>
  <si>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</si>
  <si>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</si>
  <si>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</si>
  <si>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</si>
  <si>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</si>
  <si>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</si>
  <si>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</si>
  <si>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</si>
  <si>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</si>
  <si>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</si>
  <si>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</si>
  <si>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</si>
  <si>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</si>
  <si>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</si>
  <si>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</si>
  <si>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</si>
  <si>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</si>
  <si>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</si>
  <si>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</si>
  <si>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</si>
  <si>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</si>
  <si>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</si>
  <si>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</si>
  <si>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</si>
  <si>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</si>
  <si>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</si>
  <si>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</si>
  <si>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</si>
  <si>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</si>
  <si>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</si>
  <si>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</si>
  <si>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</si>
  <si>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</si>
  <si>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</si>
  <si>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</si>
  <si>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</si>
  <si>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</si>
  <si>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</si>
  <si>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</si>
  <si>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</si>
  <si>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</si>
  <si>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</si>
  <si>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</si>
  <si>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</si>
  <si>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</si>
  <si>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</si>
  <si>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</si>
  <si>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</si>
  <si>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</si>
  <si>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</si>
  <si>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</si>
  <si>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</si>
  <si>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</si>
  <si>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</si>
  <si>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</si>
  <si>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</si>
  <si>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</si>
  <si>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</si>
  <si>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</si>
  <si>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</si>
  <si>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</si>
  <si>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</si>
  <si>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</si>
  <si>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</si>
  <si>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</si>
  <si>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</si>
  <si>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</si>
  <si>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</si>
  <si>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</si>
  <si>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</si>
  <si>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</si>
  <si>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</si>
  <si>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</si>
  <si>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</si>
  <si>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</si>
  <si>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</si>
  <si>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</si>
  <si>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</si>
  <si>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</si>
  <si>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</si>
  <si>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</si>
  <si>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</si>
  <si>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</si>
  <si>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</si>
  <si>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</si>
  <si>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</si>
  <si>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</si>
  <si>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</si>
  <si>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</si>
  <si>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</si>
  <si>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</si>
  <si>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</si>
  <si>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</si>
  <si>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</si>
  <si>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</si>
  <si>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</si>
  <si>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</si>
  <si>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</si>
  <si>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</si>
  <si>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</si>
  <si>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</si>
  <si>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</si>
  <si>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</si>
  <si>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</si>
  <si>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</si>
  <si>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</si>
  <si>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</si>
  <si>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</si>
  <si>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</si>
  <si>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</si>
  <si>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</si>
  <si>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</si>
  <si>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</si>
  <si>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</si>
  <si>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</si>
  <si>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</si>
  <si>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</si>
  <si>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</si>
  <si>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</si>
  <si>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</si>
  <si>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</si>
  <si>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</si>
  <si>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</si>
  <si>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</si>
  <si>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</si>
  <si>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</si>
  <si>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</si>
  <si>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</si>
  <si>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</si>
  <si>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</si>
  <si>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</si>
  <si>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</si>
  <si>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</si>
  <si>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</si>
  <si>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</si>
  <si>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</si>
  <si>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</si>
  <si>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</si>
  <si>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</si>
  <si>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</si>
  <si>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</si>
  <si>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</si>
  <si>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</si>
  <si>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</si>
  <si>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</si>
  <si>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</si>
  <si>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</si>
  <si>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</si>
  <si>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</si>
  <si>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</si>
  <si>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</si>
  <si>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</si>
  <si>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</si>
  <si>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</si>
  <si>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</si>
  <si>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</si>
  <si>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</si>
  <si>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</si>
  <si>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</si>
  <si>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</si>
  <si>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</si>
  <si>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</si>
  <si>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</si>
  <si>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</si>
  <si>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</si>
  <si>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</si>
  <si>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</si>
  <si>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</si>
  <si>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</si>
  <si>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</si>
  <si>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</si>
  <si>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</si>
  <si>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</si>
  <si>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</si>
  <si>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</si>
  <si>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</si>
  <si>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</si>
  <si>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</si>
  <si>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</si>
  <si>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</si>
  <si>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</si>
  <si>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</si>
  <si>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</si>
  <si>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</si>
  <si>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</si>
  <si>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</si>
  <si>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</si>
  <si>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</si>
  <si>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</si>
  <si>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</si>
  <si>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</si>
  <si>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</si>
  <si>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</si>
  <si>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</si>
  <si>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</si>
  <si>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</si>
  <si>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</si>
  <si>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</si>
  <si>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</si>
  <si>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</si>
  <si>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</si>
  <si>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</si>
  <si>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</si>
  <si>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</si>
  <si>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</si>
  <si>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</si>
  <si>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</si>
  <si>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</si>
  <si>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</si>
  <si>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</si>
  <si>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</si>
  <si>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</si>
  <si>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</si>
  <si>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</si>
  <si>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</si>
  <si>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</si>
  <si>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</si>
  <si>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</si>
  <si>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</si>
  <si>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</si>
  <si>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</si>
  <si>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</si>
  <si>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</si>
  <si>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</si>
  <si>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</si>
  <si>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</si>
  <si>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</si>
  <si>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</si>
  <si>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</si>
  <si>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</si>
  <si>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</si>
  <si>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</si>
  <si>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</si>
  <si>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</si>
  <si>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</si>
  <si>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</si>
  <si>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</si>
  <si>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</si>
  <si>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</si>
  <si>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</si>
  <si>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</si>
  <si>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</si>
  <si>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</si>
  <si>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</si>
  <si>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</si>
  <si>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</si>
  <si>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</si>
  <si>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</si>
  <si>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</si>
  <si>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</si>
  <si>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</si>
  <si>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</si>
  <si>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</si>
  <si>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</si>
  <si>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</si>
  <si>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</si>
  <si>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</si>
  <si>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</si>
  <si>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</si>
  <si>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</si>
  <si>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</si>
  <si>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</si>
  <si>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</si>
  <si>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</si>
  <si>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</si>
  <si>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</si>
  <si>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</si>
  <si>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</si>
  <si>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</si>
  <si>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</si>
  <si>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</si>
  <si>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</si>
  <si>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</si>
  <si>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</si>
  <si>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</si>
  <si>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</si>
  <si>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</si>
  <si>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</si>
  <si>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</si>
  <si>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</si>
  <si>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</si>
  <si>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</si>
  <si>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</si>
  <si>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</si>
  <si>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</si>
  <si>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</si>
  <si>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</si>
  <si>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</si>
  <si>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</si>
  <si>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</si>
  <si>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</si>
  <si>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</si>
  <si>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</si>
  <si>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</si>
  <si>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</si>
  <si>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</si>
  <si>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</si>
  <si>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</si>
  <si>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</si>
  <si>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</si>
  <si>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</si>
  <si>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</si>
  <si>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</si>
  <si>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</si>
  <si>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</si>
  <si>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</si>
  <si>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</si>
  <si>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</si>
  <si>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</si>
  <si>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</si>
  <si>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</si>
  <si>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</si>
  <si>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</si>
  <si>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</si>
  <si>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</si>
  <si>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</si>
  <si>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</si>
  <si>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</si>
  <si>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</si>
  <si>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</si>
  <si>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</si>
  <si>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</si>
  <si>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</si>
  <si>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</si>
  <si>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</si>
  <si>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</si>
  <si>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</si>
  <si>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</si>
  <si>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</si>
  <si>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</si>
  <si>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</si>
  <si>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</si>
  <si>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</si>
  <si>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</si>
  <si>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</si>
  <si>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</si>
  <si>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</si>
  <si>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</si>
  <si>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</si>
  <si>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</si>
  <si>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</si>
  <si>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</si>
  <si>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</si>
  <si>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</si>
  <si>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</si>
  <si>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</si>
  <si>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</si>
  <si>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</si>
  <si>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</si>
  <si>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</si>
  <si>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</si>
  <si>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</si>
  <si>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</si>
  <si>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</si>
  <si>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</si>
  <si>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</si>
  <si>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</si>
  <si>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</si>
  <si>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</si>
  <si>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</si>
  <si>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</si>
  <si>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</si>
  <si>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</si>
  <si>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</si>
  <si>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</si>
  <si>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</si>
  <si>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</si>
  <si>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</si>
  <si>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</si>
  <si>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</si>
  <si>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</si>
  <si>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</si>
  <si>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</si>
  <si>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</si>
  <si>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</si>
  <si>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</si>
  <si>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</si>
  <si>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</si>
  <si>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</si>
  <si>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</si>
  <si>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</si>
  <si>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</si>
  <si>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</si>
  <si>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</si>
  <si>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</si>
  <si>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</si>
  <si>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</si>
  <si>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</si>
  <si>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</si>
  <si>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</si>
  <si>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</si>
  <si>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</si>
  <si>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</si>
  <si>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</si>
  <si>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</si>
  <si>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</si>
  <si>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</si>
  <si>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</si>
  <si>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</si>
  <si>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</si>
  <si>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</si>
  <si>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</si>
  <si>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</si>
  <si>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</si>
  <si>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</si>
  <si>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</si>
  <si>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</si>
  <si>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</si>
  <si>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</si>
  <si>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</si>
  <si>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</si>
  <si>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</si>
  <si>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</si>
  <si>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</si>
  <si>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</si>
  <si>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</si>
  <si>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</si>
  <si>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</si>
  <si>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</si>
  <si>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</si>
  <si>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</si>
  <si>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</si>
  <si>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</si>
  <si>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</si>
  <si>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</si>
  <si>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</si>
  <si>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</si>
  <si>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</si>
  <si>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</si>
  <si>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</si>
  <si>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</si>
  <si>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</si>
  <si>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</si>
  <si>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</si>
  <si>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</si>
  <si>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</si>
  <si>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</si>
  <si>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</si>
  <si>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</si>
  <si>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</si>
  <si>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</si>
  <si>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</si>
  <si>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</si>
  <si>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</si>
  <si>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</si>
  <si>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</si>
  <si>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</si>
  <si>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</si>
  <si>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</si>
  <si>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</si>
  <si>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</si>
  <si>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</si>
  <si>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</si>
  <si>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</si>
  <si>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</si>
  <si>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</si>
  <si>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</si>
  <si>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</si>
  <si>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</si>
  <si>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</si>
  <si>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</si>
  <si>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</si>
  <si>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</si>
  <si>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</si>
  <si>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</si>
  <si>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</si>
  <si>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</si>
  <si>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</si>
  <si>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</si>
  <si>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</si>
  <si>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</si>
  <si>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</si>
  <si>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</si>
  <si>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</si>
  <si>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</si>
  <si>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</si>
  <si>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</si>
  <si>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</si>
  <si>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</si>
  <si>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</si>
  <si>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</si>
  <si>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</si>
  <si>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</si>
  <si>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</si>
  <si>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</si>
  <si>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</si>
  <si>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</si>
  <si>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</si>
  <si>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</si>
  <si>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</si>
  <si>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</si>
  <si>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</si>
  <si>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</si>
  <si>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</si>
  <si>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</si>
  <si>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</si>
  <si>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</si>
  <si>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</si>
  <si>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</si>
  <si>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</si>
  <si>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</si>
  <si>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</si>
  <si>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</si>
  <si>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</si>
  <si>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</si>
  <si>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</si>
  <si>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</si>
  <si>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</si>
  <si>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</si>
  <si>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</si>
  <si>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</si>
  <si>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</si>
  <si>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</si>
  <si>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</si>
  <si>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</si>
  <si>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</si>
  <si>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</si>
  <si>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</si>
  <si>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</si>
  <si>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</si>
  <si>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</si>
  <si>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</si>
  <si>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</si>
  <si>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</si>
  <si>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</si>
  <si>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</si>
  <si>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</si>
  <si>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</si>
  <si>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</si>
  <si>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</si>
  <si>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</si>
  <si>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</si>
  <si>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</si>
  <si>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</si>
  <si>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</si>
  <si>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</si>
  <si>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</si>
  <si>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</si>
  <si>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</si>
  <si>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</si>
  <si>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</si>
  <si>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</si>
  <si>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</si>
  <si>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</si>
  <si>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</si>
  <si>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</si>
  <si>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</si>
  <si>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</si>
  <si>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</si>
  <si>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</si>
  <si>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</si>
  <si>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</si>
  <si>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</si>
  <si>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</si>
  <si>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</si>
  <si>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</si>
  <si>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</si>
  <si>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</si>
  <si>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</si>
  <si>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</si>
  <si>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</si>
  <si>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</si>
  <si>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</si>
  <si>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</si>
  <si>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</si>
  <si>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</si>
  <si>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</si>
  <si>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</si>
  <si>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</si>
  <si>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</si>
  <si>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</si>
  <si>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</si>
  <si>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</si>
  <si>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</si>
  <si>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</si>
  <si>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</si>
  <si>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</si>
  <si>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</si>
  <si>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</si>
  <si>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</si>
  <si>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</si>
  <si>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</si>
  <si>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</si>
  <si>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</si>
  <si>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</si>
  <si>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</si>
  <si>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</si>
  <si>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</si>
  <si>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</si>
  <si>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</si>
  <si>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</si>
  <si>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</si>
  <si>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</si>
  <si>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</si>
  <si>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</si>
  <si>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</si>
  <si>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</si>
  <si>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</si>
  <si>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</si>
  <si>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</si>
  <si>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</si>
  <si>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</si>
  <si>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</si>
  <si>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</si>
  <si>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</si>
  <si>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</si>
  <si>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</si>
  <si>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</si>
  <si>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</si>
  <si>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</si>
  <si>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</si>
  <si>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</si>
  <si>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</si>
  <si>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</si>
  <si>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</si>
  <si>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</si>
  <si>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</si>
  <si>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</si>
  <si>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</si>
  <si>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</si>
  <si>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</si>
  <si>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</si>
  <si>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</si>
  <si>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</si>
  <si>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</si>
  <si>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</si>
  <si>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</si>
  <si>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</si>
  <si>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</si>
  <si>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</si>
  <si>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</si>
  <si>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</si>
  <si>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</si>
  <si>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</si>
  <si>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</si>
  <si>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</si>
  <si>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</si>
  <si>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</si>
  <si>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</si>
  <si>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</si>
  <si>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</si>
  <si>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</si>
  <si>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</si>
  <si>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</si>
  <si>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</si>
  <si>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</si>
  <si>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</si>
  <si>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</si>
  <si>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</si>
  <si>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</si>
  <si>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</si>
  <si>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</si>
  <si>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</si>
  <si>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</si>
  <si>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</si>
  <si>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</si>
  <si>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</si>
  <si>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</si>
  <si>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</si>
  <si>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</si>
  <si>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</si>
  <si>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</si>
  <si>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</si>
  <si>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</si>
  <si>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</si>
  <si>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</si>
  <si>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</si>
  <si>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</si>
  <si>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</si>
  <si>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</si>
  <si>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</si>
  <si>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</si>
  <si>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</si>
  <si>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</si>
  <si>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</si>
  <si>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</si>
  <si>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</si>
  <si>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</si>
  <si>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</si>
  <si>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</si>
  <si>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</si>
  <si>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</si>
  <si>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</si>
  <si>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</si>
  <si>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</si>
  <si>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</si>
  <si>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</si>
  <si>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</si>
  <si>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</si>
  <si>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</si>
  <si>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</si>
  <si>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</si>
  <si>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</si>
  <si>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</si>
  <si>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</si>
  <si>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</si>
  <si>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</si>
  <si>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</si>
  <si>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</si>
  <si>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</si>
  <si>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</si>
  <si>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</si>
  <si>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</si>
  <si>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</si>
  <si>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</si>
  <si>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</si>
  <si>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</si>
  <si>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</si>
  <si>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</si>
  <si>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</si>
  <si>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</si>
  <si>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</si>
  <si>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</si>
  <si>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</si>
  <si>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</si>
  <si>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</si>
  <si>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</si>
  <si>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</si>
  <si>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</si>
  <si>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</si>
  <si>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</si>
  <si>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</si>
  <si>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</si>
  <si>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</si>
  <si>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</si>
  <si>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</si>
  <si>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</si>
  <si>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</si>
  <si>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</si>
  <si>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</si>
  <si>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</si>
  <si>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</si>
  <si>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</si>
  <si>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</si>
  <si>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</si>
  <si>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</si>
  <si>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</si>
  <si>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</si>
  <si>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</si>
  <si>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</si>
  <si>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</si>
  <si>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</si>
  <si>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</si>
  <si>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</si>
  <si>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</si>
  <si>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</si>
  <si>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</si>
  <si>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</si>
  <si>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</si>
  <si>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</si>
  <si>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</si>
  <si>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</si>
  <si>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</si>
  <si>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</si>
  <si>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</si>
  <si>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</si>
  <si>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</si>
  <si>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</si>
  <si>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</si>
  <si>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</si>
  <si>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</si>
  <si>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</si>
  <si>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</si>
  <si>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</si>
  <si>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</si>
  <si>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</si>
  <si>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</si>
  <si>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</si>
  <si>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</si>
  <si>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</si>
  <si>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</si>
  <si>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</si>
  <si>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</si>
  <si>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</si>
  <si>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</si>
  <si>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</si>
  <si>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</si>
  <si>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</si>
  <si>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</si>
  <si>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</si>
  <si>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</si>
  <si>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</si>
  <si>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</si>
  <si>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</si>
  <si>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</si>
  <si>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</si>
  <si>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</si>
  <si>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</si>
  <si>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</si>
  <si>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</si>
  <si>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</si>
  <si>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</si>
  <si>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</si>
  <si>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</si>
  <si>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</si>
  <si>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</si>
  <si>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</si>
  <si>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</si>
  <si>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</si>
  <si>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</si>
  <si>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</si>
  <si>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</si>
  <si>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</si>
  <si>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</si>
  <si>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</si>
  <si>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</si>
  <si>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</si>
  <si>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</si>
  <si>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</si>
  <si>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</si>
  <si>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</si>
  <si>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</si>
  <si>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</si>
  <si>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</si>
  <si>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</si>
  <si>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</si>
  <si>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</si>
  <si>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</si>
  <si>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</si>
  <si>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</si>
  <si>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</si>
  <si>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</si>
  <si>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</si>
  <si>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</si>
  <si>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</si>
  <si>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</si>
  <si>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</si>
  <si>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</si>
  <si>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</si>
  <si>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</si>
  <si>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</si>
  <si>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</si>
  <si>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</si>
  <si>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</si>
  <si>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</si>
  <si>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</si>
  <si>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</si>
  <si>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</si>
  <si>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</si>
  <si>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</si>
  <si>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</si>
  <si>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</si>
  <si>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</si>
  <si>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</si>
  <si>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</si>
  <si>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</si>
  <si>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</si>
  <si>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</si>
  <si>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</si>
  <si>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</si>
  <si>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</si>
  <si>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</si>
  <si>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</si>
  <si>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</si>
  <si>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</si>
  <si>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</si>
  <si>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</si>
  <si>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</si>
  <si>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</si>
  <si>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</si>
  <si>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</si>
  <si>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</si>
  <si>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</si>
  <si>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</si>
  <si>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</si>
  <si>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</si>
  <si>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</si>
  <si>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</si>
  <si>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</si>
  <si>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</si>
  <si>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</si>
  <si>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</si>
  <si>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</si>
  <si>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</si>
  <si>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</si>
  <si>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</si>
  <si>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</si>
  <si>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</si>
  <si>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</si>
  <si>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</si>
  <si>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</si>
  <si>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</si>
  <si>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</si>
  <si>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</si>
  <si>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</si>
  <si>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</si>
  <si>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</si>
  <si>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</si>
  <si>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</si>
  <si>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</si>
  <si>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</si>
  <si>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</si>
  <si>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</si>
  <si>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</si>
  <si>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</si>
  <si>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</si>
  <si>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</si>
  <si>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</si>
  <si>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</si>
  <si>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</si>
  <si>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</si>
  <si>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</si>
  <si>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</si>
  <si>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</si>
  <si>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</si>
  <si>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</si>
  <si>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</si>
  <si>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</si>
  <si>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</si>
  <si>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</si>
  <si>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</si>
  <si>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</si>
  <si>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</si>
  <si>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</si>
  <si>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</si>
  <si>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</si>
  <si>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</si>
  <si>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</si>
  <si>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</si>
  <si>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</si>
  <si>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</si>
  <si>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</si>
  <si>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</si>
  <si>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</si>
  <si>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</si>
  <si>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</si>
  <si>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</si>
  <si>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</si>
  <si>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</si>
  <si>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</si>
  <si>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</si>
  <si>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</si>
  <si>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</si>
  <si>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</si>
  <si>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</si>
  <si>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</si>
  <si>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</si>
  <si>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</si>
  <si>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</si>
  <si>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</si>
  <si>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</si>
  <si>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</si>
  <si>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</si>
  <si>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</si>
  <si>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</si>
  <si>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</si>
  <si>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</si>
  <si>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</si>
  <si>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</si>
  <si>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</si>
  <si>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</si>
  <si>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</si>
  <si>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</si>
  <si>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</si>
  <si>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</si>
  <si>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</si>
  <si>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</si>
  <si>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</si>
  <si>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</si>
  <si>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</si>
  <si>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</si>
  <si>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</si>
  <si>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</si>
  <si>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</si>
  <si>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</si>
  <si>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</si>
  <si>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</si>
  <si>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</si>
  <si>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</si>
  <si>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</si>
  <si>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</si>
  <si>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</si>
  <si>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</si>
  <si>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</si>
  <si>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</si>
  <si>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</si>
  <si>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</si>
  <si>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</si>
  <si>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</si>
  <si>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</si>
  <si>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</si>
  <si>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</si>
  <si>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</si>
  <si>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</si>
  <si>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</si>
  <si>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</si>
  <si>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</si>
  <si>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</si>
  <si>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</si>
  <si>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</si>
  <si>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</si>
  <si>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</si>
  <si>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</si>
  <si>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</si>
  <si>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</si>
  <si>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</si>
  <si>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</si>
  <si>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</si>
  <si>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</si>
  <si>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</si>
  <si>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</si>
  <si>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</si>
  <si>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</si>
  <si>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</si>
  <si>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</si>
  <si>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</si>
  <si>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</si>
  <si>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</si>
  <si>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</si>
  <si>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</si>
  <si>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</si>
  <si>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</si>
  <si>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</si>
  <si>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</si>
  <si>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</si>
  <si>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</si>
  <si>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</si>
  <si>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</si>
  <si>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</si>
  <si>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</si>
  <si>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</si>
  <si>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</si>
  <si>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</si>
  <si>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</si>
  <si>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</si>
  <si>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</si>
  <si>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</si>
  <si>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</si>
  <si>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</si>
  <si>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</si>
  <si>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</si>
  <si>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</si>
  <si>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</si>
  <si>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</si>
  <si>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</si>
  <si>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</si>
  <si>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</si>
  <si>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</si>
  <si>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</si>
  <si>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</si>
  <si>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</si>
  <si>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</si>
  <si>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</si>
  <si>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</si>
  <si>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</si>
  <si>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</si>
  <si>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</si>
  <si>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</si>
  <si>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</si>
  <si>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</si>
  <si>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</si>
  <si>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</si>
  <si>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</si>
  <si>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</si>
  <si>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</si>
  <si>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</si>
  <si>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</si>
  <si>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</si>
  <si>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</si>
  <si>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</si>
  <si>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</si>
  <si>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</si>
  <si>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</si>
  <si>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</si>
  <si>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</si>
  <si>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</si>
  <si>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</si>
  <si>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</si>
  <si>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</si>
  <si>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</si>
  <si>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</si>
  <si>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</si>
  <si>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</si>
  <si>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</si>
  <si>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</si>
  <si>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</si>
  <si>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</si>
  <si>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</si>
  <si>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</si>
  <si>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</si>
  <si>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</si>
  <si>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</si>
  <si>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</si>
  <si>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</si>
  <si>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</si>
  <si>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</si>
  <si>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</si>
  <si>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</si>
  <si>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</si>
  <si>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</si>
  <si>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</si>
  <si>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</si>
  <si>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</si>
  <si>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</si>
  <si>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</si>
  <si>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</si>
  <si>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</si>
  <si>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</si>
  <si>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</si>
  <si>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</si>
  <si>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</si>
  <si>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</si>
  <si>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</si>
  <si>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</si>
  <si>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</si>
  <si>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</si>
  <si>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</si>
  <si>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</si>
  <si>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</si>
  <si>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</si>
  <si>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</si>
  <si>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</si>
  <si>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</si>
  <si>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</si>
  <si>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</si>
  <si>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</si>
  <si>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</si>
  <si>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</si>
  <si>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</si>
  <si>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</si>
  <si>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</si>
  <si>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</si>
  <si>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</si>
  <si>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</si>
  <si>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</si>
  <si>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</si>
  <si>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</si>
  <si>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</si>
  <si>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</si>
  <si>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</si>
  <si>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</si>
  <si>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</si>
  <si>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</si>
  <si>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</si>
  <si>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</si>
  <si>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</si>
  <si>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</si>
  <si>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</si>
  <si>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</si>
  <si>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</si>
  <si>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</si>
  <si>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</si>
  <si>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</si>
  <si>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</si>
  <si>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</si>
  <si>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</si>
  <si>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</si>
  <si>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</si>
  <si>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</si>
  <si>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</si>
  <si>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</si>
  <si>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</si>
  <si>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</si>
  <si>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</si>
  <si>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</si>
  <si>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</si>
  <si>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</si>
  <si>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</si>
  <si>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</si>
  <si>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</si>
  <si>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</si>
  <si>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</si>
  <si>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</si>
  <si>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</si>
  <si>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</si>
  <si>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</si>
  <si>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</si>
  <si>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</si>
  <si>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</si>
  <si>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</si>
  <si>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</si>
  <si>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</si>
  <si>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</si>
  <si>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</si>
  <si>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</si>
  <si>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</si>
  <si>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</si>
  <si>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</si>
  <si>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</si>
  <si>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</si>
  <si>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</si>
  <si>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</si>
  <si>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</si>
  <si>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</si>
  <si>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</si>
  <si>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</si>
  <si>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</si>
  <si>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</si>
  <si>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</si>
  <si>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</si>
  <si>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</si>
  <si>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</si>
  <si>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</si>
  <si>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</si>
  <si>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</si>
  <si>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</si>
  <si>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</si>
  <si>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</si>
  <si>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</si>
  <si>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</si>
  <si>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</si>
  <si>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</si>
  <si>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</si>
  <si>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</si>
  <si>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</si>
  <si>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</si>
  <si>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</si>
  <si>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</si>
  <si>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</si>
  <si>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</si>
  <si>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</si>
  <si>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</si>
  <si>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</si>
  <si>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</si>
  <si>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</si>
  <si>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</si>
  <si>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</si>
  <si>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</si>
  <si>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</si>
  <si>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</si>
  <si>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</si>
  <si>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</si>
  <si>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</si>
  <si>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</si>
  <si>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</si>
  <si>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</si>
  <si>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</si>
  <si>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</si>
  <si>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</si>
  <si>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</si>
  <si>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</si>
  <si>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</si>
  <si>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</si>
  <si>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</si>
  <si>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</si>
  <si>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</si>
  <si>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</si>
  <si>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</si>
  <si>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</si>
  <si>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</si>
  <si>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</si>
  <si>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</si>
  <si>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</si>
  <si>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</si>
  <si>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</si>
  <si>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</si>
  <si>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</si>
  <si>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</si>
  <si>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</si>
  <si>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</si>
  <si>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</si>
  <si>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</si>
  <si>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</si>
  <si>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</si>
  <si>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</si>
  <si>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</si>
  <si>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</si>
  <si>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</si>
  <si>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</si>
  <si>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</si>
  <si>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</si>
  <si>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</si>
  <si>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</si>
  <si>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</si>
  <si>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</si>
  <si>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</si>
  <si>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</si>
  <si>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</si>
  <si>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</si>
  <si>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</si>
  <si>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</si>
  <si>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</si>
  <si>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</si>
  <si>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</si>
  <si>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</si>
  <si>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</si>
  <si>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</si>
  <si>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</si>
  <si>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</si>
  <si>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</si>
  <si>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</si>
  <si>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</si>
  <si>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</si>
  <si>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</si>
  <si>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</si>
  <si>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</si>
  <si>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</si>
  <si>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</si>
  <si>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</si>
  <si>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</si>
  <si>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</si>
  <si>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</si>
  <si>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</si>
  <si>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</si>
  <si>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</si>
  <si>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</si>
  <si>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</si>
  <si>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</si>
  <si>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</si>
  <si>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</si>
  <si>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</si>
  <si>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</si>
  <si>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</si>
  <si>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</si>
  <si>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</si>
  <si>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</si>
  <si>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</si>
  <si>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</si>
  <si>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</si>
  <si>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</si>
  <si>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</si>
  <si>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</si>
  <si>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</si>
  <si>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</si>
  <si>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</si>
  <si>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</si>
  <si>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</si>
  <si>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</si>
  <si>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</si>
  <si>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</si>
  <si>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</si>
  <si>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</si>
  <si>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</si>
  <si>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</si>
  <si>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</si>
  <si>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</si>
  <si>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</si>
  <si>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</si>
  <si>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</si>
  <si>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</si>
  <si>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</si>
  <si>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</si>
  <si>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</si>
  <si>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</si>
  <si>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</si>
  <si>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</si>
  <si>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</si>
  <si>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</si>
  <si>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</si>
  <si>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</si>
  <si>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</si>
  <si>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</si>
  <si>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</si>
  <si>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</si>
  <si>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</si>
  <si>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</si>
  <si>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</si>
  <si>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</si>
  <si>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</si>
  <si>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</si>
  <si>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</si>
  <si>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</si>
  <si>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</si>
  <si>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</si>
  <si>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</si>
  <si>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</si>
  <si>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</si>
  <si>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</si>
  <si>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</si>
  <si>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</si>
  <si>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</si>
  <si>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</si>
  <si>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</si>
  <si>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</si>
  <si>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</si>
  <si>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</si>
  <si>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</si>
  <si>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</si>
  <si>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</si>
  <si>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</si>
  <si>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</si>
  <si>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</si>
  <si>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</si>
  <si>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</si>
  <si>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</si>
  <si>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</si>
  <si>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</si>
  <si>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</si>
  <si>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</si>
  <si>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</si>
  <si>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</si>
  <si>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</si>
  <si>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</si>
  <si>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</si>
  <si>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</si>
  <si>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</si>
  <si>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</si>
  <si>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</si>
  <si>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</si>
  <si>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</si>
  <si>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</si>
  <si>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</si>
  <si>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</si>
  <si>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</si>
  <si>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</si>
  <si>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</si>
  <si>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</si>
  <si>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</si>
  <si>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</si>
  <si>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</si>
  <si>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</si>
  <si>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</si>
  <si>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</si>
  <si>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</si>
  <si>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</si>
  <si>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</si>
  <si>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</si>
  <si>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</si>
  <si>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</si>
  <si>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</si>
  <si>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</si>
  <si>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</si>
  <si>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</si>
  <si>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</si>
  <si>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</si>
  <si>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</si>
  <si>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</si>
  <si>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</si>
  <si>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</si>
  <si>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</si>
  <si>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</si>
  <si>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</si>
  <si>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</si>
  <si>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</si>
  <si>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</si>
  <si>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</si>
  <si>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</si>
  <si>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</si>
  <si>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</si>
  <si>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</si>
  <si>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</si>
  <si>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</si>
  <si>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</si>
  <si>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</si>
  <si>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</si>
  <si>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</si>
  <si>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</si>
  <si>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</si>
  <si>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</si>
  <si>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</si>
  <si>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</si>
  <si>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</si>
  <si>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</si>
  <si>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</si>
  <si>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</si>
  <si>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</si>
  <si>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</si>
  <si>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</si>
  <si>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</si>
  <si>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</si>
  <si>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</si>
  <si>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</si>
  <si>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</si>
  <si>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</si>
  <si>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</si>
  <si>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</si>
  <si>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</si>
  <si>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</si>
  <si>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</si>
  <si>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</si>
  <si>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</si>
  <si>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</si>
  <si>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</si>
  <si>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</si>
  <si>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</si>
  <si>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</si>
  <si>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</si>
  <si>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</si>
  <si>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</si>
  <si>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</si>
  <si>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</si>
  <si>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</si>
  <si>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</si>
  <si>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</si>
  <si>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</si>
  <si>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</si>
  <si>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</si>
  <si>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</si>
  <si>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</si>
  <si>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</si>
  <si>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</si>
  <si>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</si>
  <si>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</si>
  <si>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</si>
  <si>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</si>
  <si>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</si>
  <si>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</si>
  <si>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</si>
  <si>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</si>
  <si>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</si>
  <si>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</si>
  <si>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</si>
  <si>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</si>
  <si>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</si>
  <si>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</si>
  <si>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</si>
  <si>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</si>
  <si>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</si>
  <si>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</si>
  <si>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</si>
  <si>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</si>
  <si>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</si>
  <si>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</si>
  <si>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</si>
  <si>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</si>
  <si>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</si>
  <si>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</si>
  <si>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</si>
  <si>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</si>
  <si>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</si>
  <si>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</si>
  <si>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</si>
  <si>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</si>
  <si>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</si>
  <si>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</si>
  <si>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</si>
  <si>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</si>
  <si>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</si>
  <si>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</si>
  <si>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</si>
  <si>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</si>
  <si>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</si>
  <si>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</si>
  <si>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</si>
  <si>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</si>
  <si>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</si>
  <si>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</si>
  <si>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</si>
  <si>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</si>
  <si>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</si>
  <si>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</si>
  <si>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</si>
  <si>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</si>
  <si>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</si>
  <si>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</si>
  <si>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</si>
  <si>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</si>
  <si>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</si>
  <si>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</si>
  <si>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</si>
  <si>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</si>
  <si>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</si>
  <si>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</si>
  <si>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</si>
  <si>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</si>
  <si>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</si>
  <si>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</si>
  <si>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</si>
  <si>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</si>
  <si>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</si>
  <si>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</si>
  <si>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</si>
  <si>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</si>
  <si>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</si>
  <si>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</si>
  <si>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</si>
  <si>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</si>
  <si>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</si>
  <si>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</si>
  <si>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</si>
  <si>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</si>
  <si>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</si>
  <si>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</si>
  <si>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</si>
  <si>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</si>
  <si>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</si>
  <si>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</si>
  <si>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</si>
  <si>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</si>
  <si>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</si>
  <si>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</si>
  <si>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</si>
  <si>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</si>
  <si>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</si>
  <si>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</si>
  <si>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</si>
  <si>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</si>
  <si>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</si>
  <si>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</si>
  <si>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</si>
  <si>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</si>
  <si>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</si>
  <si>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</si>
  <si>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</si>
  <si>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</si>
  <si>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</si>
  <si>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</si>
  <si>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</si>
  <si>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</si>
  <si>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</si>
  <si>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</si>
  <si>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</si>
  <si>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</si>
  <si>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</si>
  <si>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</si>
  <si>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</si>
  <si>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</si>
  <si>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</si>
  <si>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</si>
  <si>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</si>
  <si>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</si>
  <si>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</si>
  <si>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</si>
  <si>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</si>
  <si>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</si>
  <si>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</si>
  <si>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</si>
  <si>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</si>
  <si>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</si>
  <si>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</si>
  <si>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</si>
  <si>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</si>
  <si>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</si>
  <si>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</si>
  <si>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</si>
  <si>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</si>
  <si>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</si>
  <si>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</si>
  <si>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</si>
  <si>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</si>
  <si>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</si>
  <si>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</si>
  <si>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</si>
  <si>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</si>
  <si>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</si>
  <si>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</si>
  <si>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</si>
  <si>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</si>
  <si>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</si>
  <si>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</si>
  <si>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</si>
  <si>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</si>
  <si>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</si>
  <si>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</si>
  <si>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</si>
  <si>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</si>
  <si>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</si>
  <si>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</si>
  <si>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</si>
  <si>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</si>
  <si>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</si>
  <si>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</si>
  <si>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</si>
  <si>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</si>
  <si>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</si>
  <si>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</si>
  <si>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</si>
  <si>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</si>
  <si>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</si>
  <si>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</si>
  <si>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</si>
  <si>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</si>
  <si>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</si>
  <si>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</si>
  <si>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</si>
  <si>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</si>
  <si>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</si>
  <si>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</si>
  <si>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</si>
  <si>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</si>
  <si>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</si>
  <si>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</si>
  <si>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</si>
  <si>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</si>
  <si>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</si>
  <si>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</si>
  <si>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</si>
  <si>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</si>
  <si>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</si>
  <si>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</si>
  <si>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</si>
  <si>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</si>
  <si>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</si>
  <si>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</si>
  <si>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</si>
  <si>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</si>
  <si>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</si>
  <si>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</si>
  <si>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</si>
  <si>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</si>
  <si>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</si>
  <si>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</si>
  <si>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</si>
  <si>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</si>
  <si>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</si>
  <si>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</si>
  <si>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</si>
  <si>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</si>
  <si>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</si>
  <si>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</si>
  <si>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</si>
  <si>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</si>
  <si>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</si>
  <si>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</si>
  <si>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</si>
  <si>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</si>
  <si>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</si>
  <si>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</si>
  <si>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</si>
  <si>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</si>
  <si>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</si>
  <si>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</si>
  <si>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</si>
  <si>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</si>
  <si>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</si>
  <si>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</si>
  <si>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</si>
  <si>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</si>
  <si>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</si>
  <si>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</si>
  <si>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</si>
  <si>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</si>
  <si>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</si>
  <si>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</si>
  <si>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</si>
  <si>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</si>
  <si>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</si>
  <si>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</si>
  <si>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</si>
  <si>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</si>
  <si>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</si>
  <si>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</si>
  <si>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</si>
  <si>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</si>
  <si>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</si>
  <si>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</si>
  <si>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</si>
  <si>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</si>
  <si>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</si>
  <si>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</si>
  <si>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</si>
  <si>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</si>
  <si>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</si>
  <si>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</si>
  <si>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</si>
  <si>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</si>
  <si>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</si>
  <si>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</si>
  <si>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</si>
  <si>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</si>
  <si>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</si>
  <si>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</si>
  <si>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</si>
  <si>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</si>
  <si>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</si>
  <si>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</si>
  <si>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</si>
  <si>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</si>
  <si>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</si>
  <si>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</si>
  <si>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</si>
  <si>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</si>
  <si>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</si>
  <si>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</si>
  <si>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</si>
  <si>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</si>
  <si>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</si>
  <si>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</si>
  <si>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</si>
  <si>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</si>
  <si>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</si>
  <si>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</si>
  <si>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</si>
  <si>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</si>
  <si>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</si>
  <si>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</si>
  <si>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</si>
  <si>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</si>
  <si>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</si>
  <si>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</si>
  <si>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</si>
  <si>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</si>
  <si>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</si>
  <si>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</si>
  <si>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</si>
  <si>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</si>
  <si>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</si>
  <si>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</si>
  <si>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</si>
  <si>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</si>
  <si>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</si>
  <si>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</si>
  <si>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</si>
  <si>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</si>
  <si>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</si>
  <si>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</si>
  <si>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</si>
  <si>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</si>
  <si>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</si>
  <si>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</si>
  <si>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</si>
  <si>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</si>
  <si>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</si>
  <si>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</si>
  <si>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</si>
  <si>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</si>
  <si>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</si>
  <si>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</si>
  <si>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</si>
  <si>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</si>
  <si>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</si>
  <si>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</si>
  <si>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</si>
  <si>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</si>
  <si>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</si>
  <si>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</si>
  <si>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</si>
  <si>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</si>
  <si>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</si>
  <si>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</si>
  <si>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</si>
  <si>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</si>
  <si>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</si>
  <si>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</si>
  <si>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</si>
  <si>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</si>
  <si>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</si>
  <si>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</si>
  <si>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</si>
  <si>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</si>
  <si>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</si>
  <si>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</si>
  <si>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</si>
  <si>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</si>
  <si>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</si>
  <si>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</si>
  <si>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</si>
  <si>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</si>
  <si>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</si>
  <si>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</si>
  <si>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</si>
  <si>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</si>
  <si>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</si>
  <si>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</si>
  <si>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</si>
  <si>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</si>
  <si>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</si>
  <si>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</si>
  <si>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</si>
  <si>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</si>
  <si>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</si>
  <si>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</si>
  <si>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</si>
  <si>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</si>
  <si>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</si>
  <si>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</si>
  <si>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</si>
  <si>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</si>
  <si>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</si>
  <si>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</si>
  <si>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</si>
  <si>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</si>
  <si>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</si>
  <si>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</si>
  <si>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</si>
  <si>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</si>
  <si>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</si>
  <si>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</si>
  <si>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</si>
  <si>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</si>
  <si>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</si>
  <si>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</si>
  <si>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</si>
  <si>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</si>
  <si>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</si>
  <si>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</si>
  <si>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</si>
  <si>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</si>
  <si>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</si>
  <si>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</si>
  <si>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</si>
  <si>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</si>
  <si>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</si>
  <si>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</si>
  <si>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</si>
  <si>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</si>
  <si>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</si>
  <si>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</si>
  <si>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</si>
  <si>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</si>
  <si>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</si>
  <si>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</si>
  <si>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</si>
  <si>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</si>
  <si>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</si>
  <si>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</si>
  <si>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</si>
  <si>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</si>
  <si>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</si>
  <si>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</si>
  <si>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</si>
  <si>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</si>
  <si>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</si>
  <si>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</si>
  <si>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</si>
  <si>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</si>
  <si>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</si>
  <si>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</si>
  <si>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</si>
  <si>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</si>
  <si>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</si>
  <si>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</si>
  <si>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</si>
  <si>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</si>
  <si>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</si>
  <si>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</si>
  <si>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</si>
  <si>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</si>
  <si>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</si>
  <si>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</si>
  <si>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</si>
  <si>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</si>
  <si>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</si>
  <si>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</si>
  <si>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</si>
  <si>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</si>
  <si>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</si>
  <si>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</si>
  <si>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</si>
  <si>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</si>
  <si>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</si>
  <si>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</si>
  <si>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</si>
  <si>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</si>
  <si>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</si>
  <si>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</si>
  <si>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</si>
  <si>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</si>
  <si>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</si>
  <si>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</si>
  <si>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</si>
  <si>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</si>
  <si>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</si>
  <si>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</si>
  <si>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</si>
  <si>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</si>
  <si>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</si>
  <si>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</si>
  <si>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</si>
  <si>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</si>
  <si>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</si>
  <si>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</si>
  <si>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</si>
  <si>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</si>
  <si>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</si>
  <si>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</si>
  <si>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</si>
  <si>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</si>
  <si>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</si>
  <si>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</si>
  <si>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</si>
  <si>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</si>
  <si>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</si>
  <si>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</si>
  <si>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</si>
  <si>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</si>
  <si>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</si>
  <si>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</si>
  <si>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</si>
  <si>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</si>
  <si>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</si>
  <si>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</si>
  <si>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</si>
  <si>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</si>
  <si>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</si>
  <si>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</si>
  <si>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</si>
  <si>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</si>
  <si>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</si>
  <si>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</si>
  <si>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</si>
  <si>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</si>
  <si>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</si>
  <si>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</si>
  <si>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</si>
  <si>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</si>
  <si>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</si>
  <si>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</si>
  <si>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</si>
  <si>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</si>
  <si>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</si>
  <si>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</si>
  <si>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</si>
  <si>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</si>
  <si>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</si>
  <si>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</si>
  <si>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</si>
  <si>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</si>
  <si>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</si>
  <si>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</si>
  <si>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</si>
  <si>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</si>
  <si>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</si>
  <si>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</si>
  <si>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</si>
  <si>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</si>
  <si>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</si>
  <si>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</si>
  <si>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</si>
  <si>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</si>
  <si>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</si>
  <si>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</si>
  <si>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</si>
  <si>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</si>
  <si>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</si>
  <si>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</si>
  <si>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</si>
  <si>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</si>
  <si>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</si>
  <si>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</si>
  <si>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</si>
  <si>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</si>
  <si>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</si>
  <si>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</si>
  <si>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</si>
  <si>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</si>
  <si>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</si>
  <si>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</si>
  <si>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</si>
  <si>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</si>
  <si>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</si>
  <si>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</si>
  <si>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</si>
  <si>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</si>
  <si>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</si>
  <si>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</si>
  <si>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</si>
  <si>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</si>
  <si>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</si>
  <si>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</si>
  <si>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</si>
  <si>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</si>
  <si>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</si>
  <si>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</si>
  <si>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</si>
  <si>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</si>
  <si>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</si>
  <si>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</si>
  <si>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</si>
  <si>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</si>
  <si>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</si>
  <si>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</si>
  <si>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</si>
  <si>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</si>
  <si>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</si>
  <si>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</si>
  <si>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</si>
  <si>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</si>
  <si>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</si>
  <si>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</si>
  <si>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</si>
  <si>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</si>
  <si>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</si>
  <si>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</si>
  <si>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</si>
  <si>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</si>
  <si>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</si>
  <si>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</si>
  <si>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</si>
  <si>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</si>
  <si>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</si>
  <si>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</si>
  <si>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</si>
  <si>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</si>
  <si>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</si>
  <si>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</si>
  <si>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</si>
  <si>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</si>
  <si>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</si>
  <si>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</si>
  <si>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</si>
  <si>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</si>
  <si>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</si>
  <si>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</si>
  <si>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</si>
  <si>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</si>
  <si>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</si>
  <si>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</si>
  <si>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</si>
  <si>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</si>
  <si>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</si>
  <si>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</si>
  <si>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</si>
  <si>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</si>
  <si>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</si>
  <si>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</si>
  <si>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</si>
  <si>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</si>
  <si>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</si>
  <si>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</si>
  <si>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</si>
  <si>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</si>
  <si>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</si>
  <si>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</si>
  <si>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</si>
  <si>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</si>
  <si>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</si>
  <si>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</si>
  <si>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</si>
  <si>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</si>
  <si>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</si>
  <si>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</si>
  <si>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</si>
  <si>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</si>
  <si>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</si>
  <si>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</si>
  <si>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</si>
  <si>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</si>
  <si>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</si>
  <si>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</si>
  <si>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</si>
  <si>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</si>
  <si>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</si>
  <si>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</si>
  <si>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</si>
  <si>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</si>
  <si>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</si>
  <si>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</si>
  <si>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</si>
  <si>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</si>
  <si>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</si>
  <si>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</si>
  <si>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</si>
  <si>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</si>
  <si>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</si>
  <si>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</si>
  <si>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</si>
  <si>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</si>
  <si>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</si>
  <si>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</si>
  <si>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</si>
  <si>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</si>
  <si>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</si>
  <si>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</si>
  <si>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</si>
  <si>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</si>
  <si>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</si>
  <si>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</si>
  <si>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</si>
  <si>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</si>
  <si>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</si>
  <si>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</si>
  <si>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</si>
  <si>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</si>
  <si>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</si>
  <si>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</si>
  <si>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</si>
  <si>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</si>
  <si>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</si>
  <si>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</si>
  <si>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</si>
  <si>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</si>
  <si>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</si>
  <si>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</si>
  <si>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</si>
  <si>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</si>
  <si>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</si>
  <si>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</si>
  <si>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</si>
  <si>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</si>
  <si>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</si>
  <si>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</si>
  <si>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</si>
  <si>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</si>
  <si>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</si>
  <si>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</si>
  <si>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</si>
  <si>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</si>
  <si>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</si>
  <si>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</si>
  <si>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</si>
  <si>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</si>
  <si>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</si>
  <si>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</si>
  <si>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</si>
  <si>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</si>
  <si>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</si>
  <si>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</si>
  <si>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</si>
  <si>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</si>
  <si>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</si>
  <si>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</si>
  <si>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</si>
  <si>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</si>
  <si>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</si>
  <si>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</si>
  <si>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</si>
  <si>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</si>
  <si>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</si>
  <si>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</si>
  <si>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</si>
  <si>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</si>
  <si>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</si>
  <si>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</si>
  <si>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</si>
  <si>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</si>
  <si>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</si>
  <si>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</si>
  <si>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</si>
  <si>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</si>
  <si>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</si>
  <si>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</si>
  <si>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</si>
  <si>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</si>
  <si>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</si>
  <si>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</si>
  <si>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</si>
  <si>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</si>
  <si>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</si>
  <si>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</si>
  <si>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</si>
  <si>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</si>
  <si>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</si>
  <si>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</si>
  <si>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</si>
  <si>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</si>
  <si>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</si>
  <si>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</si>
  <si>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</si>
  <si>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</si>
  <si>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</si>
  <si>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</si>
  <si>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</si>
  <si>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</si>
  <si>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</si>
  <si>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</si>
  <si>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</si>
  <si>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</si>
  <si>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</si>
  <si>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</si>
  <si>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</si>
  <si>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</si>
  <si>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</si>
  <si>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</si>
  <si>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</si>
  <si>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</si>
  <si>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</si>
  <si>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</si>
  <si>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</si>
  <si>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</si>
  <si>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</si>
  <si>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</si>
  <si>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</si>
  <si>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</si>
  <si>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</si>
  <si>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</si>
  <si>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</si>
  <si>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</si>
  <si>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</si>
  <si>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</si>
  <si>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</si>
  <si>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</si>
  <si>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</si>
  <si>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</si>
  <si>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</si>
  <si>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</si>
  <si>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</si>
  <si>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</si>
  <si>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</si>
  <si>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</si>
  <si>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</si>
  <si>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</si>
  <si>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</si>
  <si>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</si>
  <si>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</si>
  <si>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</si>
  <si>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</si>
  <si>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</si>
  <si>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</si>
  <si>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</si>
  <si>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</si>
  <si>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</si>
  <si>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</si>
  <si>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</si>
  <si>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</si>
  <si>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</si>
  <si>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</si>
  <si>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</si>
  <si>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</si>
  <si>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</si>
  <si>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</si>
  <si>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</si>
  <si>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</si>
  <si>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</si>
  <si>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</si>
  <si>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</si>
  <si>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</si>
  <si>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</si>
  <si>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</si>
  <si>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</si>
  <si>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</si>
  <si>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</si>
  <si>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</si>
  <si>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</si>
  <si>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</si>
  <si>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</si>
  <si>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</si>
  <si>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</si>
  <si>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</si>
  <si>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</si>
  <si>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</si>
  <si>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</si>
  <si>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</si>
  <si>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</si>
  <si>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</si>
  <si>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</si>
  <si>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</si>
  <si>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</si>
  <si>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</si>
  <si>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</si>
  <si>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</si>
  <si>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</si>
  <si>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</si>
  <si>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</si>
  <si>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</si>
  <si>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</si>
  <si>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</si>
  <si>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</si>
  <si>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</si>
  <si>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</si>
  <si>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</si>
  <si>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</si>
  <si>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</si>
  <si>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</si>
  <si>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</si>
  <si>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</si>
  <si>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</si>
  <si>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</si>
  <si>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</si>
  <si>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</si>
  <si>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</si>
  <si>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</si>
  <si>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</si>
  <si>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</si>
  <si>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</si>
  <si>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</si>
  <si>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</si>
  <si>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</si>
  <si>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</si>
  <si>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</si>
  <si>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</si>
  <si>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</si>
  <si>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</si>
  <si>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</si>
  <si>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</si>
  <si>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</si>
  <si>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</si>
  <si>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</si>
  <si>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</si>
  <si>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</si>
  <si>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</si>
  <si>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</si>
  <si>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</si>
  <si>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</si>
  <si>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</si>
  <si>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</si>
  <si>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</si>
  <si>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</si>
  <si>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</si>
  <si>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</si>
  <si>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</si>
  <si>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</si>
  <si>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</si>
  <si>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</si>
  <si>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</si>
  <si>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</si>
  <si>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</si>
  <si>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</si>
  <si>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</si>
  <si>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</si>
  <si>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</si>
  <si>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</si>
  <si>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</si>
  <si>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</si>
  <si>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</si>
  <si>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</si>
  <si>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</si>
  <si>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</si>
  <si>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</si>
  <si>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</si>
  <si>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</si>
  <si>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</si>
  <si>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</si>
  <si>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</si>
  <si>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</si>
  <si>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</si>
  <si>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</si>
  <si>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</si>
  <si>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</si>
  <si>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</si>
  <si>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</si>
  <si>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</si>
  <si>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</si>
  <si>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</si>
  <si>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</si>
  <si>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</si>
  <si>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</si>
  <si>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</si>
  <si>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</si>
  <si>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</si>
  <si>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</si>
  <si>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</si>
  <si>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</si>
  <si>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</si>
  <si>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</si>
  <si>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</si>
  <si>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</si>
  <si>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</si>
  <si>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</si>
  <si>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</si>
  <si>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</si>
  <si>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</si>
  <si>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</si>
  <si>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</si>
  <si>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</si>
  <si>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</si>
  <si>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</si>
  <si>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</si>
  <si>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</si>
  <si>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</si>
  <si>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</si>
  <si>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</si>
  <si>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</si>
  <si>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</si>
  <si>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</si>
  <si>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</si>
  <si>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</si>
  <si>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</si>
  <si>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</si>
  <si>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</si>
  <si>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</si>
  <si>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</si>
  <si>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</si>
  <si>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</si>
  <si>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</si>
  <si>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</si>
  <si>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</si>
  <si>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</si>
  <si>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</si>
  <si>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</si>
  <si>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</si>
  <si>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</si>
  <si>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</si>
  <si>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</si>
  <si>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</si>
  <si>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</si>
  <si>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</si>
  <si>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</si>
  <si>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</si>
  <si>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</si>
  <si>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</si>
  <si>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</si>
  <si>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</si>
  <si>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</si>
  <si>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</si>
  <si>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</si>
  <si>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</si>
  <si>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</si>
  <si>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</si>
  <si>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</si>
  <si>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</si>
  <si>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</si>
  <si>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</si>
  <si>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</si>
  <si>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</si>
  <si>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</si>
  <si>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</si>
  <si>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</si>
  <si>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</si>
  <si>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</si>
  <si>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</si>
  <si>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</si>
  <si>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</si>
  <si>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</si>
  <si>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</si>
  <si>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</si>
  <si>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</si>
  <si>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</si>
  <si>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</si>
  <si>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</si>
  <si>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</si>
  <si>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</si>
  <si>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</si>
  <si>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</si>
  <si>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</si>
  <si>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</si>
  <si>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</si>
  <si>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</si>
  <si>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</si>
  <si>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</si>
  <si>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</si>
  <si>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</si>
  <si>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</si>
  <si>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</si>
  <si>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</si>
  <si>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</si>
  <si>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</si>
  <si>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</si>
  <si>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</si>
  <si>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</si>
  <si>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</si>
  <si>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</si>
  <si>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</si>
  <si>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</si>
  <si>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</si>
  <si>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</si>
  <si>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</si>
  <si>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</si>
  <si>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</si>
  <si>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</si>
  <si>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</si>
  <si>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</si>
  <si>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</si>
  <si>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</si>
  <si>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</si>
  <si>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</si>
  <si>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</si>
  <si>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</si>
  <si>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</si>
  <si>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</si>
  <si>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</si>
  <si>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</si>
  <si>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</si>
  <si>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</si>
  <si>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</si>
  <si>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</si>
  <si>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</si>
  <si>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</si>
  <si>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</si>
  <si>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</si>
  <si>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</si>
  <si>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</si>
  <si>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</si>
  <si>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</si>
  <si>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</si>
  <si>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</si>
  <si>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</si>
  <si>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</si>
  <si>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</si>
  <si>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</si>
  <si>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</si>
  <si>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</si>
  <si>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</si>
  <si>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</si>
  <si>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</si>
  <si>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</si>
  <si>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</si>
  <si>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</si>
  <si>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</si>
  <si>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</si>
  <si>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</si>
  <si>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</si>
  <si>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</si>
  <si>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</si>
  <si>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</si>
  <si>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</si>
  <si>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</si>
  <si>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</si>
  <si>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</si>
  <si>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</si>
  <si>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</si>
  <si>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</si>
  <si>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</si>
  <si>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</si>
  <si>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</si>
  <si>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</si>
  <si>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</si>
  <si>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</si>
  <si>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</si>
  <si>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</si>
  <si>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</si>
  <si>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</si>
  <si>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</si>
  <si>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</si>
  <si>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</si>
  <si>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</si>
  <si>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</si>
  <si>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</si>
  <si>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</si>
  <si>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</si>
  <si>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</si>
  <si>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</si>
  <si>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</si>
  <si>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</si>
  <si>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</si>
  <si>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</si>
  <si>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</si>
  <si>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</si>
  <si>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</si>
  <si>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</si>
  <si>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</si>
  <si>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</si>
  <si>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</si>
  <si>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</si>
  <si>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</si>
  <si>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</si>
  <si>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</si>
  <si>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</si>
  <si>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</si>
  <si>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</si>
  <si>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</si>
  <si>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</si>
  <si>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</si>
  <si>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</si>
  <si>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</si>
  <si>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</si>
  <si>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</si>
  <si>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</si>
  <si>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</si>
  <si>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</si>
  <si>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</si>
  <si>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</si>
  <si>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</si>
  <si>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</si>
  <si>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</si>
  <si>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</si>
  <si>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</si>
  <si>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</si>
  <si>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</si>
  <si>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</si>
  <si>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</si>
  <si>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</si>
  <si>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</si>
  <si>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</si>
  <si>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</si>
  <si>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</si>
  <si>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</si>
  <si>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</si>
  <si>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</si>
  <si>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</si>
  <si>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</si>
  <si>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</si>
  <si>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</si>
  <si>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</si>
  <si>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</si>
  <si>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</si>
  <si>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</si>
  <si>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</si>
  <si>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</si>
  <si>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</si>
  <si>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</si>
  <si>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</si>
  <si>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</si>
  <si>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</si>
  <si>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</si>
  <si>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</si>
  <si>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</si>
  <si>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</si>
  <si>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</si>
  <si>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</si>
  <si>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</si>
  <si>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</si>
  <si>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</si>
  <si>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</si>
  <si>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</si>
  <si>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</si>
  <si>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</si>
  <si>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</si>
  <si>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</si>
  <si>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</si>
  <si>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</si>
  <si>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</si>
  <si>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</si>
  <si>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</si>
  <si>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</si>
  <si>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</si>
  <si>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</si>
  <si>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</si>
  <si>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</si>
  <si>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</si>
  <si>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</si>
  <si>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</si>
  <si>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</si>
  <si>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</si>
  <si>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</si>
  <si>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</si>
  <si>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</si>
  <si>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</si>
  <si>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</si>
  <si>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</si>
  <si>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</si>
  <si>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</si>
  <si>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</si>
  <si>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</si>
  <si>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</si>
  <si>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</si>
  <si>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</si>
  <si>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</si>
  <si>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</si>
  <si>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</si>
  <si>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</si>
  <si>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</si>
  <si>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</si>
  <si>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</si>
  <si>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</si>
  <si>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</si>
  <si>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</si>
  <si>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</si>
  <si>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</si>
  <si>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</si>
  <si>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</si>
  <si>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</si>
  <si>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</si>
  <si>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</si>
  <si>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</si>
  <si>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</si>
  <si>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</si>
  <si>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</si>
  <si>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</si>
  <si>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</si>
  <si>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</si>
  <si>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</si>
  <si>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</si>
  <si>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</si>
  <si>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</si>
  <si>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</si>
  <si>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</si>
  <si>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</si>
  <si>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</si>
  <si>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</si>
  <si>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</si>
  <si>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</si>
  <si>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</si>
  <si>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</si>
  <si>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</si>
  <si>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</si>
  <si>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</si>
  <si>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</si>
  <si>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</si>
  <si>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</si>
  <si>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</si>
  <si>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</si>
  <si>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</si>
  <si>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</si>
  <si>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</si>
  <si>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</si>
  <si>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</si>
  <si>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</si>
  <si>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</si>
  <si>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</si>
  <si>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</si>
  <si>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</si>
  <si>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</si>
  <si>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</si>
  <si>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</si>
  <si>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</si>
  <si>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</si>
  <si>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</si>
  <si>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</si>
  <si>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</si>
  <si>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</si>
  <si>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</si>
  <si>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</si>
  <si>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</si>
  <si>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</si>
  <si>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</si>
  <si>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</si>
  <si>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</si>
  <si>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</si>
  <si>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</si>
  <si>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</si>
  <si>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</si>
  <si>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</si>
  <si>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</si>
  <si>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</si>
  <si>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</si>
  <si>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</si>
  <si>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</si>
  <si>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</si>
  <si>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</si>
  <si>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</si>
  <si>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</si>
  <si>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</si>
  <si>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</si>
  <si>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</si>
  <si>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</si>
  <si>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</si>
  <si>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</si>
  <si>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</si>
  <si>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</si>
  <si>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</si>
  <si>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</si>
  <si>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</si>
  <si>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</si>
  <si>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</si>
  <si>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</si>
  <si>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</si>
  <si>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</si>
  <si>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</si>
  <si>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</si>
  <si>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</si>
  <si>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</si>
  <si>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</si>
  <si>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</si>
  <si>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</si>
  <si>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</si>
  <si>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</si>
  <si>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</si>
  <si>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</si>
  <si>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</si>
  <si>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</si>
  <si>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</si>
  <si>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</si>
  <si>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</si>
  <si>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</si>
  <si>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</si>
  <si>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</si>
  <si>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</si>
  <si>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</si>
  <si>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</si>
  <si>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</si>
  <si>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</si>
  <si>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</si>
  <si>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</si>
  <si>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</si>
  <si>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</si>
  <si>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</si>
  <si>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</si>
  <si>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</si>
  <si>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</si>
  <si>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</si>
  <si>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</si>
  <si>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</si>
  <si>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</si>
  <si>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</si>
  <si>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</si>
  <si>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</si>
  <si>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</si>
  <si>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</si>
  <si>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</si>
  <si>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</si>
  <si>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</si>
  <si>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</si>
  <si>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</si>
  <si>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</si>
  <si>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</si>
  <si>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</si>
  <si>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</si>
  <si>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</si>
  <si>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</si>
  <si>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</si>
  <si>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</si>
  <si>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</si>
  <si>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</si>
  <si>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</si>
  <si>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</si>
  <si>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</si>
  <si>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</si>
  <si>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</si>
  <si>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</si>
  <si>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</si>
  <si>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</si>
  <si>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</si>
  <si>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</si>
  <si>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</si>
  <si>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</si>
  <si>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</si>
  <si>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</si>
  <si>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</si>
  <si>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</si>
  <si>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</si>
  <si>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</si>
  <si>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</si>
  <si>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</si>
  <si>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</si>
  <si>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</si>
  <si>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</si>
  <si>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</si>
  <si>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</si>
  <si>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</si>
  <si>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</si>
  <si>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</si>
  <si>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</si>
  <si>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</si>
  <si>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</si>
  <si>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</si>
  <si>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</si>
  <si>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</si>
  <si>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</si>
  <si>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</si>
  <si>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</si>
  <si>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</si>
  <si>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</si>
  <si>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</si>
  <si>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</si>
  <si>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</si>
  <si>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</si>
  <si>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</si>
  <si>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</si>
  <si>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</si>
  <si>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</si>
  <si>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</si>
  <si>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</si>
  <si>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</si>
  <si>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</si>
  <si>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</si>
  <si>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</si>
  <si>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</si>
  <si>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</si>
  <si>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</si>
  <si>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</si>
  <si>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</si>
  <si>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</si>
  <si>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</si>
  <si>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</si>
  <si>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</si>
  <si>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</si>
  <si>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</si>
  <si>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</si>
  <si>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</si>
  <si>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</si>
  <si>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</si>
  <si>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</si>
  <si>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</si>
  <si>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</si>
  <si>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</si>
  <si>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</si>
  <si>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</si>
  <si>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</si>
  <si>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</si>
  <si>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</si>
  <si>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</si>
  <si>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</si>
  <si>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</si>
  <si>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</si>
  <si>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</si>
  <si>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</si>
  <si>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</si>
  <si>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</si>
  <si>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</si>
  <si>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</si>
  <si>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</si>
  <si>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</si>
  <si>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</si>
  <si>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</si>
  <si>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</si>
  <si>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</si>
  <si>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</si>
  <si>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</si>
  <si>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</si>
  <si>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</si>
  <si>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</si>
  <si>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</si>
  <si>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</si>
  <si>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</si>
  <si>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</si>
  <si>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</si>
  <si>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</si>
  <si>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</si>
  <si>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</si>
  <si>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</si>
  <si>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</si>
  <si>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</si>
  <si>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</si>
  <si>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</si>
  <si>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</si>
  <si>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</si>
  <si>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</si>
  <si>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</si>
  <si>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</si>
  <si>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</si>
  <si>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</si>
  <si>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</si>
  <si>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</si>
  <si>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</si>
  <si>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</si>
  <si>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</si>
  <si>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</si>
  <si>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</si>
  <si>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</si>
  <si>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</si>
  <si>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</si>
  <si>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</si>
  <si>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</si>
  <si>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</si>
  <si>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</si>
  <si>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</si>
  <si>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</si>
  <si>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</si>
  <si>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</si>
  <si>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</si>
  <si>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</si>
  <si>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</si>
  <si>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</si>
  <si>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</si>
  <si>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</si>
  <si>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</si>
  <si>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</si>
  <si>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</si>
  <si>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</si>
  <si>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</si>
  <si>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</si>
  <si>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</si>
  <si>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</si>
  <si>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</si>
  <si>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</si>
  <si>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</si>
  <si>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</si>
  <si>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</si>
  <si>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</si>
  <si>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</si>
  <si>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</si>
  <si>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</si>
  <si>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</si>
  <si>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</si>
  <si>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</si>
  <si>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</si>
  <si>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</si>
  <si>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</si>
  <si>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</si>
  <si>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</si>
  <si>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</si>
  <si>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</si>
  <si>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</si>
  <si>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</si>
  <si>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</si>
  <si>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</si>
  <si>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</si>
  <si>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</si>
  <si>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</si>
  <si>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</si>
  <si>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</si>
  <si>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</si>
  <si>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</si>
  <si>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</si>
  <si>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</si>
  <si>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</si>
  <si>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</si>
  <si>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</si>
  <si>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</si>
  <si>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</si>
  <si>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</si>
  <si>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</si>
  <si>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</si>
  <si>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</si>
  <si>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</si>
  <si>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</si>
  <si>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</si>
  <si>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</si>
  <si>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</si>
  <si>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</si>
  <si>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</si>
  <si>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</si>
  <si>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</si>
  <si>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</si>
  <si>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</si>
  <si>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</si>
  <si>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</si>
  <si>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</si>
  <si>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</si>
  <si>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</si>
  <si>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</si>
  <si>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</si>
  <si>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</si>
  <si>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</si>
  <si>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</si>
  <si>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</si>
  <si>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</si>
  <si>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</si>
  <si>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</si>
  <si>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</si>
  <si>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</si>
  <si>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</si>
  <si>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</si>
  <si>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</si>
  <si>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</si>
  <si>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</si>
  <si>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</si>
  <si>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</si>
  <si>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</si>
  <si>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</si>
  <si>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</si>
  <si>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</si>
  <si>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</si>
  <si>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</si>
  <si>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</si>
  <si>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</si>
  <si>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</si>
  <si>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</si>
  <si>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</si>
  <si>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</si>
  <si>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</si>
  <si>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</si>
  <si>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</si>
  <si>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</si>
  <si>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</si>
  <si>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</si>
  <si>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</si>
  <si>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</si>
  <si>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</si>
  <si>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</si>
  <si>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</si>
  <si>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</si>
  <si>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</si>
  <si>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</si>
  <si>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</si>
  <si>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</si>
  <si>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</si>
  <si>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</si>
  <si>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</si>
  <si>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</si>
  <si>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</si>
  <si>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</si>
  <si>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</si>
  <si>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</si>
  <si>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</si>
  <si>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</si>
  <si>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</si>
  <si>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</si>
  <si>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</si>
  <si>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</si>
  <si>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</si>
  <si>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</si>
  <si>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</si>
  <si>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</si>
  <si>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</si>
  <si>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</si>
  <si>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</si>
  <si>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</si>
  <si>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</si>
  <si>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</si>
  <si>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</si>
  <si>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</si>
  <si>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</si>
  <si>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</si>
  <si>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</si>
  <si>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</si>
  <si>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</si>
  <si>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</si>
  <si>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</si>
  <si>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</si>
  <si>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</si>
  <si>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</si>
  <si>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</si>
  <si>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</si>
  <si>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</si>
  <si>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</si>
  <si>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</si>
  <si>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</si>
  <si>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</si>
  <si>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</si>
  <si>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</si>
  <si>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</si>
  <si>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</si>
  <si>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</si>
  <si>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</si>
  <si>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</si>
  <si>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</si>
  <si>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</si>
  <si>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</si>
  <si>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</si>
  <si>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</si>
  <si>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</si>
  <si>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</si>
  <si>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</si>
  <si>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</si>
  <si>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</si>
  <si>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</si>
  <si>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</si>
  <si>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</si>
  <si>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</si>
  <si>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</si>
  <si>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</si>
  <si>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</si>
  <si>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</si>
  <si>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</si>
  <si>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</si>
  <si>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</si>
  <si>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</si>
  <si>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</si>
  <si>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</si>
  <si>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</si>
  <si>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</si>
  <si>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</si>
  <si>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</si>
  <si>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</si>
  <si>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</si>
  <si>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</si>
  <si>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</si>
  <si>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</si>
  <si>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</si>
  <si>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</si>
  <si>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</si>
  <si>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</si>
  <si>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</si>
  <si>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</si>
  <si>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</si>
  <si>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</si>
  <si>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</si>
  <si>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</si>
  <si>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</si>
  <si>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</si>
  <si>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</si>
  <si>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</si>
  <si>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</si>
  <si>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</si>
  <si>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</si>
  <si>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</si>
  <si>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</si>
  <si>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</si>
  <si>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</si>
  <si>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</si>
  <si>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</si>
  <si>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</si>
  <si>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</si>
  <si>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</si>
  <si>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</si>
  <si>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</si>
  <si>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</si>
  <si>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</si>
  <si>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</si>
  <si>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</si>
  <si>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</si>
  <si>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</si>
  <si>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</si>
  <si>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</si>
  <si>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</si>
  <si>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</si>
  <si>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</si>
  <si>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</si>
  <si>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</si>
  <si>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</si>
  <si>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</si>
  <si>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</si>
  <si>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</si>
  <si>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</si>
  <si>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</si>
  <si>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</si>
  <si>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</si>
  <si>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</si>
  <si>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</si>
  <si>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</si>
  <si>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</si>
  <si>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</si>
  <si>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</si>
  <si>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</si>
  <si>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</si>
  <si>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</si>
  <si>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</si>
  <si>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</si>
  <si>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</si>
  <si>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</si>
  <si>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</si>
  <si>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</si>
  <si>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</si>
  <si>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</si>
  <si>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</si>
  <si>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</si>
  <si>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</si>
  <si>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</si>
  <si>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</si>
  <si>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</si>
  <si>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</si>
  <si>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</si>
  <si>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</si>
  <si>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</si>
  <si>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</si>
  <si>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</si>
  <si>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</si>
  <si>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</si>
  <si>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</si>
  <si>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</si>
  <si>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</si>
  <si>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</si>
  <si>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</si>
  <si>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</si>
  <si>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</si>
  <si>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</si>
  <si>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</si>
  <si>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</si>
  <si>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</si>
  <si>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</si>
  <si>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</si>
  <si>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</si>
  <si>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</si>
  <si>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</si>
  <si>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</si>
  <si>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</si>
  <si>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</si>
  <si>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</si>
  <si>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</si>
  <si>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</si>
  <si>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</si>
  <si>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</si>
  <si>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</si>
  <si>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</si>
  <si>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</si>
  <si>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</si>
  <si>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</si>
  <si>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</si>
  <si>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</si>
  <si>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</si>
  <si>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</si>
  <si>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</si>
  <si>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</si>
  <si>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</si>
  <si>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</si>
  <si>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</si>
  <si>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</si>
  <si>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</si>
  <si>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</si>
  <si>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</si>
  <si>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</si>
  <si>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</si>
  <si>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</si>
  <si>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</si>
  <si>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</si>
  <si>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</si>
  <si>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</si>
  <si>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</si>
  <si>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</si>
  <si>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</si>
  <si>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</si>
  <si>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</si>
  <si>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</si>
  <si>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</si>
  <si>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</si>
  <si>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</si>
  <si>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</si>
  <si>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</si>
  <si>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</si>
  <si>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</si>
  <si>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</si>
  <si>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</si>
  <si>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</si>
  <si>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</si>
  <si>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</si>
  <si>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</si>
  <si>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</si>
  <si>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</si>
  <si>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</si>
  <si>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</si>
  <si>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</si>
  <si>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</si>
  <si>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</si>
  <si>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</si>
  <si>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</si>
  <si>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</si>
  <si>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</si>
  <si>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</si>
  <si>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</si>
  <si>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</si>
  <si>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</si>
  <si>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</si>
  <si>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</si>
  <si>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</si>
  <si>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</si>
  <si>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</si>
  <si>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</si>
  <si>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</si>
  <si>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</si>
  <si>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</si>
  <si>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</si>
  <si>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</si>
  <si>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</si>
  <si>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</si>
  <si>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</si>
  <si>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</si>
  <si>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</si>
  <si>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</si>
  <si>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</si>
  <si>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</si>
  <si>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</si>
  <si>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</si>
  <si>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</si>
  <si>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</si>
  <si>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</si>
  <si>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</si>
  <si>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</si>
  <si>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</si>
  <si>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</si>
  <si>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</si>
  <si>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</si>
  <si>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</si>
  <si>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</si>
  <si>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</si>
  <si>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</si>
  <si>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</si>
  <si>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</si>
  <si>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</si>
  <si>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</si>
  <si>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</si>
  <si>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</si>
  <si>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</si>
  <si>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</si>
  <si>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</si>
  <si>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</si>
  <si>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</si>
  <si>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</si>
  <si>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</si>
  <si>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</si>
  <si>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</si>
  <si>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</si>
  <si>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</si>
  <si>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</si>
  <si>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</si>
  <si>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</si>
  <si>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</si>
  <si>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</si>
  <si>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</si>
  <si>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</si>
  <si>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</si>
  <si>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</si>
  <si>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</si>
  <si>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</si>
  <si>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</si>
  <si>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</si>
  <si>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</si>
  <si>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</si>
  <si>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</si>
  <si>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</si>
  <si>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</si>
  <si>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</si>
  <si>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</si>
  <si>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</si>
  <si>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</si>
  <si>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</si>
  <si>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</si>
  <si>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</si>
  <si>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</si>
  <si>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</si>
  <si>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</si>
  <si>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</si>
  <si>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</si>
  <si>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</si>
  <si>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</si>
  <si>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</si>
  <si>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</si>
  <si>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</si>
  <si>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</si>
  <si>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</si>
  <si>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</si>
  <si>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</si>
  <si>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</si>
  <si>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</si>
  <si>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</si>
  <si>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</si>
  <si>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</si>
  <si>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</si>
  <si>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</si>
  <si>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</si>
  <si>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</si>
  <si>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</si>
  <si>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</si>
  <si>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</si>
  <si>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</si>
  <si>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</si>
  <si>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</si>
  <si>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</si>
  <si>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</si>
  <si>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</si>
  <si>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</si>
  <si>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</si>
  <si>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</si>
  <si>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</si>
  <si>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</si>
  <si>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</si>
  <si>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</si>
  <si>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</si>
  <si>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</si>
  <si>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</si>
  <si>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</si>
  <si>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</si>
  <si>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</si>
  <si>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</si>
  <si>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</si>
  <si>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</si>
  <si>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</si>
  <si>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</si>
  <si>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</si>
  <si>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</si>
  <si>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</si>
  <si>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</si>
  <si>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</si>
  <si>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</si>
  <si>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</si>
  <si>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</si>
  <si>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</si>
  <si>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</si>
  <si>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</si>
  <si>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</si>
  <si>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</si>
  <si>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</si>
  <si>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</si>
  <si>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</si>
  <si>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</si>
  <si>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</si>
  <si>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</si>
  <si>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</si>
  <si>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</si>
  <si>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</si>
  <si>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</si>
  <si>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</si>
  <si>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</si>
  <si>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</si>
  <si>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</si>
  <si>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</si>
  <si>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</si>
  <si>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</si>
  <si>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</si>
  <si>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</si>
  <si>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</si>
  <si>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</si>
  <si>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</si>
  <si>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</si>
  <si>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</si>
  <si>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</si>
  <si>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</si>
  <si>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</si>
  <si>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</si>
  <si>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</si>
  <si>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</si>
  <si>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</si>
  <si>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</si>
  <si>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</si>
  <si>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</si>
  <si>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</si>
  <si>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</si>
  <si>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</si>
  <si>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</si>
  <si>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</si>
  <si>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</si>
  <si>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</si>
  <si>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</si>
  <si>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</si>
  <si>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</si>
  <si>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</si>
  <si>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</si>
  <si>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</si>
  <si>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</si>
  <si>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</si>
  <si>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</si>
  <si>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</si>
  <si>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</si>
  <si>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</si>
  <si>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</si>
  <si>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</si>
  <si>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</si>
  <si>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</si>
  <si>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</si>
  <si>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</si>
  <si>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</si>
  <si>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</si>
  <si>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</si>
  <si>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</si>
  <si>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</si>
  <si>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</si>
  <si>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</si>
  <si>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</si>
  <si>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</si>
  <si>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</si>
  <si>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</si>
  <si>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</si>
  <si>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</si>
  <si>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</si>
  <si>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</si>
  <si>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</si>
  <si>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</si>
  <si>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</si>
  <si>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</si>
  <si>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</si>
  <si>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</si>
  <si>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</si>
  <si>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</si>
  <si>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</si>
  <si>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</si>
  <si>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</si>
  <si>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</si>
  <si>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</si>
  <si>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</si>
  <si>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</si>
  <si>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</si>
  <si>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</si>
  <si>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</si>
  <si>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</si>
  <si>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</si>
  <si>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</si>
  <si>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</si>
  <si>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</si>
  <si>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</si>
  <si>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</si>
  <si>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</si>
  <si>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</si>
  <si>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</si>
  <si>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</si>
  <si>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</si>
  <si>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</si>
  <si>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</si>
  <si>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</si>
  <si>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</si>
  <si>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</si>
  <si>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</si>
  <si>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</si>
  <si>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</si>
  <si>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</si>
  <si>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</si>
  <si>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</si>
  <si>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</si>
  <si>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</si>
  <si>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</si>
  <si>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</si>
  <si>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</si>
  <si>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</si>
  <si>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</si>
  <si>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</si>
  <si>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</si>
  <si>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</si>
  <si>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</si>
  <si>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</si>
  <si>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</si>
  <si>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</si>
  <si>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</si>
  <si>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</si>
  <si>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</si>
  <si>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</si>
  <si>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</si>
  <si>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</si>
  <si>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</si>
  <si>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</si>
  <si>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</si>
  <si>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</si>
  <si>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</si>
  <si>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</si>
  <si>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</si>
  <si>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</si>
  <si>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</si>
  <si>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</si>
  <si>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</si>
  <si>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</si>
  <si>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</si>
  <si>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</si>
  <si>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</si>
  <si>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</si>
  <si>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</si>
  <si>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</si>
  <si>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</si>
  <si>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</si>
  <si>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</si>
  <si>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</si>
  <si>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</si>
  <si>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</si>
  <si>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</si>
  <si>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</si>
  <si>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</si>
  <si>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</si>
  <si>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</si>
  <si>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</si>
  <si>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</si>
  <si>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</si>
  <si>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</si>
  <si>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</si>
  <si>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</si>
  <si>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</si>
  <si>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</si>
  <si>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</si>
  <si>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</si>
  <si>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</si>
  <si>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</si>
  <si>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</si>
  <si>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</si>
  <si>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</si>
  <si>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</si>
  <si>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</si>
  <si>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</si>
  <si>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</si>
  <si>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</si>
  <si>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</si>
  <si>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</si>
  <si>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</si>
  <si>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</si>
  <si>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</si>
  <si>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</si>
  <si>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</si>
  <si>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</si>
  <si>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</si>
  <si>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</si>
  <si>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</si>
  <si>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</si>
  <si>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</si>
  <si>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</si>
  <si>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</si>
  <si>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</si>
  <si>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</si>
  <si>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</si>
  <si>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</si>
  <si>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</si>
  <si>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</si>
  <si>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</si>
  <si>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</si>
  <si>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</si>
  <si>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</si>
  <si>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</si>
  <si>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</si>
  <si>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</si>
  <si>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</si>
  <si>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</si>
  <si>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</si>
  <si>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</si>
  <si>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</si>
  <si>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</si>
  <si>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</si>
  <si>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</si>
  <si>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</si>
  <si>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</si>
  <si>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</si>
  <si>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</si>
  <si>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</si>
  <si>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</si>
  <si>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</si>
  <si>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</si>
  <si>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</si>
  <si>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</si>
  <si>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</si>
  <si>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</si>
  <si>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</si>
  <si>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</si>
  <si>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</si>
  <si>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</si>
  <si>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</si>
  <si>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</si>
  <si>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</si>
  <si>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</si>
  <si>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</si>
  <si>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</si>
  <si>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</si>
  <si>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</si>
  <si>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</si>
  <si>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</si>
  <si>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</si>
  <si>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</si>
  <si>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</si>
  <si>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</si>
  <si>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</si>
  <si>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</si>
  <si>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</si>
  <si>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</si>
  <si>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</si>
  <si>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</si>
  <si>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</si>
  <si>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</si>
  <si>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</si>
  <si>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</si>
  <si>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</si>
  <si>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</si>
  <si>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</si>
  <si>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</si>
  <si>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</si>
  <si>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</si>
  <si>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</si>
  <si>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</si>
  <si>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</si>
  <si>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</si>
  <si>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</si>
  <si>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</si>
  <si>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</si>
  <si>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</si>
  <si>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</si>
  <si>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</si>
  <si>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</si>
  <si>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</si>
  <si>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</si>
  <si>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</si>
  <si>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</si>
  <si>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</si>
  <si>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</si>
  <si>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</si>
  <si>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</si>
  <si>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</si>
  <si>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</si>
  <si>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</si>
  <si>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</si>
  <si>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</si>
  <si>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</si>
  <si>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</si>
  <si>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</si>
  <si>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</si>
  <si>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</si>
  <si>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</si>
  <si>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</si>
  <si>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</si>
  <si>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</si>
  <si>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</si>
  <si>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</si>
  <si>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</si>
  <si>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</si>
  <si>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</si>
  <si>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</si>
  <si>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</si>
  <si>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</si>
  <si>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</si>
  <si>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</si>
  <si>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</si>
  <si>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</si>
  <si>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</si>
  <si>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</si>
  <si>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</si>
  <si>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</si>
  <si>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</si>
  <si>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</si>
  <si>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</si>
  <si>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</si>
  <si>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</si>
  <si>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</si>
  <si>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</si>
  <si>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</si>
  <si>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</si>
  <si>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</si>
  <si>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</si>
  <si>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</si>
  <si>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</si>
  <si>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</si>
  <si>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</si>
  <si>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</si>
  <si>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</si>
  <si>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</si>
  <si>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</si>
  <si>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</si>
  <si>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</si>
  <si>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</si>
  <si>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</si>
  <si>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</si>
  <si>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</si>
  <si>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</si>
  <si>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</si>
  <si>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</si>
  <si>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</si>
  <si>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</si>
  <si>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</si>
  <si>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</si>
  <si>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</si>
  <si>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</si>
  <si>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</si>
  <si>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</si>
  <si>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</si>
  <si>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</si>
  <si>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</si>
  <si>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</si>
  <si>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</si>
  <si>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</si>
  <si>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</si>
  <si>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</si>
  <si>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</si>
  <si>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</si>
  <si>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</si>
  <si>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</si>
  <si>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</si>
  <si>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</si>
  <si>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</si>
  <si>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</si>
  <si>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</si>
  <si>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</si>
  <si>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</si>
  <si>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</si>
  <si>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</si>
  <si>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</si>
  <si>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</si>
  <si>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</si>
  <si>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</si>
  <si>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</si>
  <si>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</si>
  <si>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</si>
  <si>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</si>
  <si>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</si>
  <si>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</si>
  <si>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</si>
  <si>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</si>
  <si>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</si>
  <si>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</si>
  <si>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</si>
  <si>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</si>
  <si>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</si>
  <si>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</si>
  <si>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</si>
  <si>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</si>
  <si>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</si>
  <si>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</si>
  <si>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</si>
  <si>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</si>
  <si>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</si>
  <si>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</si>
  <si>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</si>
  <si>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</si>
  <si>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</si>
  <si>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</si>
  <si>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</si>
  <si>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</si>
  <si>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</si>
  <si>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</si>
  <si>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</si>
  <si>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</si>
  <si>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</si>
  <si>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</si>
  <si>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</si>
  <si>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</si>
  <si>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</si>
  <si>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</si>
  <si>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</si>
  <si>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</si>
  <si>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</si>
  <si>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</si>
  <si>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</si>
  <si>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</si>
  <si>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</si>
  <si>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</si>
  <si>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</si>
  <si>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</si>
  <si>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</si>
  <si>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</si>
  <si>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</si>
  <si>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</si>
  <si>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</si>
  <si>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</si>
  <si>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</si>
  <si>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</si>
  <si>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</si>
  <si>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</si>
  <si>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</si>
  <si>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</si>
  <si>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</si>
  <si>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</si>
  <si>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</si>
  <si>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</si>
  <si>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</si>
  <si>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</si>
  <si>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</si>
  <si>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</si>
  <si>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</si>
  <si>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</si>
  <si>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</si>
  <si>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</si>
  <si>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</si>
  <si>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</si>
  <si>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</si>
  <si>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</si>
  <si>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</si>
  <si>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</si>
  <si>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</si>
  <si>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</si>
  <si>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</si>
  <si>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</si>
  <si>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</si>
  <si>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</si>
  <si>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</si>
  <si>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</si>
  <si>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</si>
  <si>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</si>
  <si>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</si>
  <si>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</si>
  <si>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</si>
  <si>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</si>
  <si>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</si>
  <si>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</si>
  <si>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</si>
  <si>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</si>
  <si>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</si>
  <si>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</si>
  <si>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</si>
  <si>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</si>
  <si>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</si>
  <si>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</si>
  <si>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</si>
  <si>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</si>
  <si>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</si>
  <si>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</si>
  <si>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</si>
  <si>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</si>
  <si>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</si>
  <si>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</si>
  <si>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</si>
  <si>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</si>
  <si>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</si>
  <si>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</si>
  <si>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</si>
  <si>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</si>
  <si>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</si>
  <si>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</si>
  <si>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</si>
  <si>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</si>
  <si>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</si>
  <si>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</si>
  <si>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</si>
  <si>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</si>
  <si>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</si>
  <si>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</si>
  <si>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</si>
  <si>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</si>
  <si>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</si>
  <si>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</si>
  <si>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</si>
  <si>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</si>
  <si>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</si>
  <si>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</si>
  <si>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</si>
  <si>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</si>
  <si>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</si>
  <si>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</si>
  <si>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</si>
  <si>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</si>
  <si>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</si>
  <si>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</si>
  <si>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</si>
  <si>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</si>
  <si>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</si>
  <si>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</si>
  <si>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</si>
  <si>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</si>
  <si>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</si>
  <si>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</si>
  <si>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</si>
  <si>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</si>
  <si>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</si>
  <si>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</si>
  <si>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</si>
  <si>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</si>
  <si>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</si>
  <si>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</si>
  <si>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</si>
  <si>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</si>
  <si>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</si>
  <si>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</si>
  <si>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</si>
  <si>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</si>
  <si>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</si>
  <si>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</si>
  <si>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</si>
  <si>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</si>
  <si>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</si>
  <si>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</si>
  <si>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</si>
  <si>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</si>
  <si>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</si>
  <si>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</si>
  <si>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</si>
  <si>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</si>
  <si>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</si>
  <si>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</si>
  <si>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</si>
  <si>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</si>
  <si>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</si>
  <si>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</si>
  <si>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</si>
  <si>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</si>
  <si>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</si>
  <si>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</si>
  <si>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</si>
  <si>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</si>
  <si>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</si>
  <si>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</si>
  <si>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</si>
  <si>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</si>
  <si>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</si>
  <si>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</si>
  <si>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</si>
  <si>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</si>
  <si>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</si>
  <si>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</si>
  <si>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</si>
  <si>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</si>
  <si>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</si>
  <si>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</si>
  <si>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</si>
  <si>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</si>
  <si>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</si>
  <si>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</si>
  <si>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</si>
  <si>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</si>
  <si>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</si>
  <si>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</si>
  <si>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</si>
  <si>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</si>
  <si>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</si>
  <si>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</si>
  <si>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</si>
  <si>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</si>
  <si>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</si>
  <si>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</si>
  <si>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</si>
  <si>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</si>
  <si>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</si>
  <si>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</si>
  <si>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</si>
  <si>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</si>
  <si>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</si>
  <si>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</si>
  <si>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</si>
  <si>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</si>
  <si>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</si>
  <si>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</si>
  <si>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</si>
  <si>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</si>
  <si>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</si>
  <si>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</si>
  <si>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</si>
  <si>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</si>
  <si>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</si>
  <si>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</si>
  <si>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</si>
  <si>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</si>
  <si>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</si>
  <si>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</si>
  <si>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</si>
  <si>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</si>
  <si>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</si>
  <si>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</si>
  <si>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</si>
  <si>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</si>
  <si>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</si>
  <si>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</si>
  <si>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</si>
  <si>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</si>
  <si>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</si>
  <si>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</si>
  <si>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</si>
  <si>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</si>
  <si>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</si>
  <si>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</si>
  <si>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</si>
  <si>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</si>
  <si>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</si>
  <si>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</si>
  <si>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</si>
  <si>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</si>
  <si>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</si>
  <si>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</si>
  <si>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</si>
  <si>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</si>
  <si>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</si>
  <si>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</si>
  <si>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</si>
  <si>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</si>
  <si>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</si>
  <si>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</si>
  <si>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</si>
  <si>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</si>
  <si>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</si>
  <si>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</si>
  <si>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</si>
  <si>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</si>
  <si>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</si>
  <si>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</si>
  <si>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</si>
  <si>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</si>
  <si>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</si>
  <si>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</si>
  <si>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</si>
  <si>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</si>
  <si>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</si>
  <si>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</si>
  <si>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</si>
  <si>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</si>
  <si>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</si>
  <si>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</si>
  <si>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</si>
  <si>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</si>
  <si>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</si>
  <si>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</si>
  <si>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</si>
  <si>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</si>
  <si>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</si>
  <si>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</si>
  <si>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</si>
  <si>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</si>
  <si>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</si>
  <si>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</si>
  <si>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</si>
  <si>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</si>
  <si>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</si>
  <si>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</si>
  <si>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</si>
  <si>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</si>
  <si>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</si>
  <si>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</si>
  <si>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</si>
  <si>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</si>
  <si>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</si>
  <si>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</si>
  <si>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</si>
  <si>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</si>
  <si>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</si>
  <si>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</si>
  <si>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</si>
  <si>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</si>
  <si>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</si>
  <si>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</si>
  <si>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</si>
  <si>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</si>
  <si>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</si>
  <si>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</si>
  <si>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</si>
  <si>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</si>
  <si>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</si>
  <si>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</si>
  <si>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</si>
  <si>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</si>
  <si>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</si>
  <si>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</si>
  <si>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</si>
  <si>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</si>
  <si>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</si>
  <si>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</si>
  <si>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</si>
  <si>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</si>
  <si>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</si>
  <si>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</si>
  <si>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</si>
  <si>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</si>
  <si>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</si>
  <si>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</si>
  <si>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</si>
  <si>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</si>
  <si>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</si>
  <si>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</si>
  <si>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</si>
  <si>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</si>
  <si>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</si>
  <si>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</si>
  <si>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</si>
  <si>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</si>
  <si>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</si>
  <si>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</si>
  <si>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</si>
  <si>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</si>
  <si>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</si>
  <si>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</si>
  <si>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</si>
  <si>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</si>
  <si>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</si>
  <si>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</si>
  <si>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</si>
  <si>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</si>
  <si>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</si>
  <si>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</si>
  <si>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</si>
  <si>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</si>
  <si>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</si>
  <si>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</si>
  <si>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</si>
  <si>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</si>
  <si>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</si>
  <si>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</si>
  <si>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</si>
  <si>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</si>
  <si>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</si>
  <si>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</si>
  <si>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</si>
  <si>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</si>
  <si>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</si>
  <si>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</si>
  <si>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</si>
  <si>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</si>
  <si>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</si>
  <si>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</si>
  <si>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</si>
  <si>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</si>
  <si>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</si>
  <si>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</si>
  <si>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</si>
  <si>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</si>
  <si>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</si>
  <si>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</si>
  <si>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</si>
  <si>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</si>
  <si>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</si>
  <si>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</si>
  <si>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</si>
  <si>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</si>
  <si>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</si>
  <si>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</si>
  <si>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</si>
  <si>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</si>
  <si>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</si>
  <si>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</si>
  <si>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</si>
  <si>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</si>
  <si>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</si>
  <si>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</si>
  <si>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</si>
  <si>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</si>
  <si>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</si>
  <si>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</si>
  <si>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</si>
  <si>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</si>
  <si>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</si>
  <si>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</si>
  <si>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</si>
  <si>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</si>
  <si>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</si>
  <si>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</si>
  <si>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</si>
  <si>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</si>
  <si>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</si>
  <si>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</si>
  <si>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</si>
  <si>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</si>
  <si>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</si>
  <si>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</si>
  <si>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</si>
  <si>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</si>
  <si>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</si>
  <si>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</si>
  <si>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</si>
  <si>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</si>
  <si>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</si>
  <si>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</si>
  <si>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</si>
  <si>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</si>
  <si>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</si>
  <si>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</si>
  <si>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</si>
  <si>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</si>
  <si>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</si>
  <si>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</si>
  <si>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</si>
  <si>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</si>
  <si>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</si>
  <si>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</si>
  <si>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</si>
  <si>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</si>
  <si>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</si>
  <si>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</si>
  <si>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</si>
  <si>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</si>
  <si>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</si>
  <si>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</si>
  <si>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</si>
  <si>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</si>
  <si>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</si>
  <si>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</si>
  <si>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</si>
  <si>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</si>
  <si>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</si>
  <si>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</si>
  <si>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</si>
  <si>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</si>
  <si>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</si>
  <si>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</si>
  <si>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</si>
  <si>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</si>
  <si>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</si>
  <si>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</si>
  <si>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</si>
  <si>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</si>
  <si>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</si>
  <si>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</si>
  <si>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</si>
  <si>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</si>
  <si>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</si>
  <si>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</si>
  <si>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</si>
  <si>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</si>
  <si>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</si>
  <si>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</si>
  <si>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</si>
  <si>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</si>
  <si>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</si>
  <si>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</si>
  <si>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</si>
  <si>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</si>
  <si>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</si>
  <si>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</si>
  <si>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</si>
  <si>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</si>
  <si>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</si>
  <si>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</si>
  <si>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</si>
  <si>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</si>
  <si>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</si>
  <si>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</si>
  <si>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</si>
  <si>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</si>
  <si>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</si>
  <si>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</si>
  <si>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</si>
  <si>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</si>
  <si>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</si>
  <si>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</si>
  <si>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</si>
  <si>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</si>
  <si>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</si>
  <si>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</si>
  <si>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</si>
  <si>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</si>
  <si>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</si>
  <si>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</si>
  <si>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</si>
  <si>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</si>
  <si>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</si>
  <si>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</si>
  <si>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</si>
  <si>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</si>
  <si>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</si>
  <si>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</si>
  <si>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</si>
  <si>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</si>
  <si>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</si>
  <si>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</si>
  <si>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</si>
  <si>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</si>
  <si>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</si>
  <si>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</si>
  <si>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</si>
  <si>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</si>
  <si>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</si>
  <si>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</si>
  <si>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</si>
  <si>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</si>
  <si>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</si>
  <si>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</si>
  <si>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</si>
  <si>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</si>
  <si>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</si>
  <si>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</si>
  <si>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</si>
  <si>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</si>
  <si>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</si>
  <si>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</si>
  <si>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</si>
  <si>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</si>
  <si>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</si>
  <si>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</si>
  <si>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</si>
  <si>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</si>
  <si>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</si>
  <si>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</si>
  <si>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</si>
  <si>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</si>
  <si>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</si>
  <si>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</si>
  <si>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</si>
  <si>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</si>
  <si>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</si>
  <si>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</si>
  <si>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</si>
  <si>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</si>
  <si>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</si>
  <si>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</si>
  <si>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</si>
  <si>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</si>
  <si>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</si>
  <si>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</si>
  <si>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</si>
  <si>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</si>
  <si>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</si>
  <si>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</si>
  <si>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</si>
  <si>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</si>
  <si>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</si>
  <si>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</si>
  <si>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</si>
  <si>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</si>
  <si>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</si>
  <si>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</si>
  <si>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</si>
  <si>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</si>
  <si>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</si>
  <si>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</si>
  <si>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</si>
  <si>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</si>
  <si>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</si>
  <si>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</si>
  <si>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</si>
  <si>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</si>
  <si>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</si>
  <si>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</si>
  <si>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</si>
  <si>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</si>
  <si>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</si>
  <si>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</si>
  <si>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</si>
  <si>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</si>
  <si>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</si>
  <si>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</si>
  <si>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</si>
  <si>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</si>
  <si>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</si>
  <si>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</si>
  <si>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</si>
  <si>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</si>
  <si>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</si>
  <si>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</si>
  <si>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</si>
  <si>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</si>
  <si>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</si>
  <si>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</si>
  <si>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</si>
  <si>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</si>
  <si>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</si>
  <si>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</si>
  <si>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</si>
  <si>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</si>
  <si>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</si>
  <si>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</si>
  <si>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</si>
  <si>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</si>
  <si>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</si>
  <si>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</si>
  <si>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</si>
  <si>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</si>
  <si>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</si>
  <si>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</si>
  <si>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</si>
  <si>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</si>
  <si>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</si>
  <si>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</si>
  <si>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</si>
  <si>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</si>
  <si>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</si>
  <si>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</si>
  <si>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</si>
  <si>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</si>
  <si>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</si>
  <si>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</si>
  <si>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</si>
  <si>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</si>
  <si>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</si>
  <si>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</si>
  <si>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</si>
  <si>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</si>
  <si>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</si>
  <si>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</si>
  <si>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</si>
  <si>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</si>
  <si>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</si>
  <si>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</si>
  <si>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</si>
  <si>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</si>
  <si>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</si>
  <si>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</si>
  <si>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</si>
  <si>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</si>
  <si>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</si>
  <si>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</si>
  <si>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</si>
  <si>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</si>
  <si>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</si>
  <si>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</si>
  <si>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</si>
  <si>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</si>
  <si>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</si>
  <si>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</si>
  <si>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</si>
  <si>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</si>
  <si>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</si>
  <si>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</si>
  <si>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</si>
  <si>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</si>
  <si>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</si>
  <si>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</si>
  <si>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</si>
  <si>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</si>
  <si>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</si>
  <si>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</si>
  <si>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</si>
  <si>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</si>
  <si>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</si>
  <si>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</si>
  <si>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</si>
  <si>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</si>
  <si>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</si>
  <si>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</si>
  <si>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</si>
  <si>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</si>
  <si>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</si>
  <si>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</si>
  <si>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</si>
  <si>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</si>
  <si>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</si>
  <si>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</si>
  <si>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</si>
  <si>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</si>
  <si>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</si>
  <si>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</si>
  <si>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</si>
  <si>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</si>
  <si>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</si>
  <si>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</si>
  <si>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</si>
  <si>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</si>
  <si>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</si>
  <si>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</si>
  <si>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</si>
  <si>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</si>
  <si>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</si>
  <si>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</si>
  <si>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</si>
  <si>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</si>
  <si>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</si>
  <si>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</si>
  <si>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</si>
  <si>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</si>
  <si>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</si>
  <si>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</si>
  <si>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</si>
  <si>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</si>
  <si>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</si>
  <si>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</si>
  <si>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</si>
  <si>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</si>
  <si>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</si>
  <si>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</si>
  <si>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</si>
  <si>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</si>
  <si>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</si>
  <si>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</si>
  <si>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</si>
  <si>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</si>
  <si>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</si>
  <si>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</si>
  <si>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</si>
  <si>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</si>
  <si>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</si>
  <si>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</si>
  <si>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</si>
  <si>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</si>
  <si>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</si>
  <si>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</si>
  <si>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</si>
  <si>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</si>
  <si>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</si>
  <si>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</si>
  <si>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</si>
  <si>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</si>
  <si>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</si>
  <si>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</si>
  <si>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</si>
  <si>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</si>
  <si>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</si>
  <si>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</si>
  <si>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</si>
  <si>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</si>
  <si>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</si>
  <si>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</si>
  <si>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</si>
  <si>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</si>
  <si>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</si>
  <si>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</si>
  <si>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</si>
  <si>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</si>
  <si>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</si>
  <si>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</si>
  <si>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</si>
  <si>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</si>
  <si>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</si>
  <si>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</si>
  <si>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</si>
  <si>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</si>
  <si>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</si>
  <si>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</si>
  <si>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</si>
  <si>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</si>
  <si>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</si>
  <si>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</si>
  <si>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</si>
  <si>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</si>
  <si>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</si>
  <si>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</si>
  <si>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</si>
  <si>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</si>
  <si>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</si>
  <si>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</si>
  <si>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</si>
  <si>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</si>
  <si>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</si>
  <si>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</si>
  <si>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</si>
  <si>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</si>
  <si>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</si>
  <si>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</si>
  <si>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</si>
  <si>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</si>
  <si>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</si>
  <si>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</si>
  <si>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</si>
  <si>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</si>
  <si>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</si>
  <si>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</si>
  <si>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</si>
  <si>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</si>
  <si>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</si>
  <si>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</si>
  <si>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</si>
  <si>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</si>
  <si>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</si>
  <si>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</si>
  <si>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</si>
  <si>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</si>
  <si>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</si>
  <si>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</si>
  <si>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</si>
  <si>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</si>
  <si>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</si>
  <si>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</si>
  <si>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</si>
  <si>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</si>
  <si>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</si>
  <si>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</si>
  <si>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</si>
  <si>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</si>
  <si>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</si>
  <si>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</si>
  <si>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</si>
  <si>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</si>
  <si>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</si>
  <si>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</si>
  <si>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</si>
  <si>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</si>
  <si>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</si>
  <si>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</si>
  <si>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</si>
  <si>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</si>
  <si>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</si>
  <si>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</si>
  <si>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</si>
  <si>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</si>
  <si>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</si>
  <si>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</si>
  <si>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</si>
  <si>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</si>
  <si>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</si>
  <si>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</si>
  <si>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</si>
  <si>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</si>
  <si>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</si>
  <si>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</si>
  <si>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</si>
  <si>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</si>
  <si>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</si>
  <si>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</si>
  <si>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</si>
  <si>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</si>
  <si>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</si>
  <si>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</si>
  <si>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</si>
  <si>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</si>
  <si>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</si>
  <si>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</si>
  <si>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</si>
  <si>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</si>
  <si>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</si>
  <si>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</si>
  <si>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</si>
  <si>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</si>
  <si>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</si>
  <si>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</si>
  <si>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</si>
  <si>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</si>
  <si>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</si>
  <si>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</si>
  <si>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</si>
  <si>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</si>
  <si>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</si>
  <si>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</si>
  <si>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</si>
  <si>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</si>
  <si>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</si>
  <si>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</si>
  <si>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</si>
  <si>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</si>
  <si>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</si>
  <si>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</si>
  <si>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</si>
  <si>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</si>
  <si>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</si>
  <si>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</si>
  <si>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</si>
  <si>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</si>
  <si>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</si>
  <si>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</si>
  <si>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</si>
  <si>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</si>
  <si>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</si>
  <si>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</si>
  <si>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</si>
  <si>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</si>
  <si>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</si>
  <si>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</si>
  <si>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</si>
  <si>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</si>
  <si>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</si>
  <si>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</si>
  <si>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</si>
  <si>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</si>
  <si>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</si>
  <si>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</si>
  <si>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</si>
  <si>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</si>
  <si>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</si>
  <si>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</si>
  <si>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</si>
  <si>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</si>
  <si>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</si>
  <si>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</si>
  <si>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</si>
  <si>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</si>
  <si>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</si>
  <si>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</si>
  <si>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</si>
  <si>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</si>
  <si>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</si>
  <si>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</si>
  <si>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</si>
  <si>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</si>
  <si>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</si>
  <si>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</si>
  <si>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</si>
  <si>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</si>
  <si>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</si>
  <si>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</si>
  <si>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</si>
  <si>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</si>
  <si>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</si>
  <si>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</si>
  <si>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</si>
  <si>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</si>
  <si>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</si>
  <si>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</si>
  <si>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</si>
  <si>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</si>
  <si>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</si>
  <si>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</si>
  <si>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</si>
  <si>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</si>
  <si>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</si>
  <si>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</si>
  <si>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</si>
  <si>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</si>
  <si>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</si>
  <si>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</si>
  <si>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</si>
  <si>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</si>
  <si>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</si>
  <si>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</si>
  <si>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</si>
  <si>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</si>
  <si>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</si>
  <si>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</si>
  <si>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</si>
  <si>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</si>
  <si>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</si>
  <si>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</si>
  <si>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</si>
  <si>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</si>
  <si>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</si>
  <si>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</si>
  <si>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</si>
  <si>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</si>
  <si>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</si>
  <si>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</si>
  <si>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</si>
  <si>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</si>
  <si>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</si>
  <si>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</si>
  <si>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</si>
  <si>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</si>
  <si>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</si>
  <si>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</si>
  <si>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</si>
  <si>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</si>
  <si>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</si>
  <si>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</si>
  <si>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</si>
  <si>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</si>
  <si>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</si>
  <si>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</si>
  <si>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</si>
  <si>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</si>
  <si>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</si>
  <si>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</si>
  <si>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</si>
  <si>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</si>
  <si>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</si>
  <si>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</si>
  <si>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</si>
  <si>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</si>
  <si>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</si>
  <si>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</si>
  <si>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</si>
  <si>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</si>
  <si>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</si>
  <si>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</si>
  <si>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</si>
  <si>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</si>
  <si>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</si>
  <si>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</si>
  <si>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</si>
  <si>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</si>
  <si>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</si>
  <si>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</si>
  <si>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</si>
  <si>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</si>
  <si>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</si>
  <si>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</si>
  <si>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</si>
  <si>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</si>
  <si>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</si>
  <si>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</si>
  <si>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</si>
  <si>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</si>
  <si>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</si>
  <si>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</si>
  <si>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</si>
  <si>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</si>
  <si>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</si>
  <si>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</si>
  <si>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</si>
  <si>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</si>
  <si>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</si>
  <si>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</si>
  <si>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</si>
  <si>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</si>
  <si>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</si>
  <si>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</si>
  <si>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</si>
  <si>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</si>
  <si>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</si>
  <si>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</si>
  <si>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</si>
  <si>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</si>
  <si>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</si>
  <si>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</si>
  <si>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</si>
  <si>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</si>
  <si>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</si>
  <si>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</si>
  <si>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</si>
  <si>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</si>
  <si>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</si>
  <si>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</si>
  <si>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</si>
  <si>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</si>
  <si>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</si>
  <si>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</si>
  <si>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</si>
  <si>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</si>
  <si>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</si>
  <si>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</si>
  <si>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</si>
  <si>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</si>
  <si>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</si>
  <si>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</si>
  <si>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</si>
  <si>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</si>
  <si>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</si>
  <si>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</si>
  <si>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</si>
  <si>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</si>
  <si>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</si>
  <si>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</si>
  <si>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</si>
  <si>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</si>
  <si>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</si>
  <si>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</si>
  <si>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</si>
  <si>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</si>
  <si>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</si>
  <si>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</si>
  <si>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</si>
  <si>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</si>
  <si>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</si>
  <si>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</si>
  <si>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</si>
  <si>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</si>
  <si>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</si>
  <si>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</si>
  <si>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</si>
  <si>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</si>
  <si>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</si>
  <si>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</si>
  <si>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</si>
  <si>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</si>
  <si>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</si>
  <si>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</si>
  <si>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</si>
  <si>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</si>
  <si>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</si>
  <si>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</si>
  <si>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</si>
  <si>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</si>
  <si>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</si>
  <si>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</si>
  <si>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</si>
  <si>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</si>
  <si>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</si>
  <si>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</si>
  <si>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</si>
  <si>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</si>
  <si>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</si>
  <si>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</si>
  <si>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</si>
  <si>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</si>
  <si>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</si>
  <si>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</si>
  <si>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</si>
  <si>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</si>
  <si>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</si>
  <si>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</si>
  <si>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</si>
  <si>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</si>
  <si>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</si>
  <si>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</si>
  <si>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</si>
  <si>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</si>
  <si>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</si>
  <si>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</si>
  <si>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</si>
  <si>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</si>
  <si>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</si>
  <si>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</si>
  <si>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</si>
  <si>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</si>
  <si>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</si>
  <si>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</si>
  <si>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</si>
  <si>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</si>
  <si>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</si>
  <si>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</si>
  <si>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</si>
  <si>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</si>
  <si>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</si>
  <si>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</si>
  <si>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</si>
  <si>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</si>
  <si>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</si>
  <si>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</si>
  <si>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</si>
  <si>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</si>
  <si>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</si>
  <si>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</si>
  <si>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</si>
  <si>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</si>
  <si>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</si>
  <si>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</si>
  <si>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</si>
  <si>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</si>
  <si>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</si>
  <si>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</si>
  <si>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</si>
  <si>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</si>
  <si>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</si>
  <si>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</si>
  <si>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</si>
  <si>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</si>
  <si>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</si>
  <si>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</si>
  <si>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</si>
  <si>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</si>
  <si>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</si>
  <si>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</si>
  <si>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</si>
  <si>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</si>
  <si>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</si>
  <si>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</si>
  <si>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</si>
  <si>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</si>
  <si>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</si>
  <si>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</si>
  <si>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</si>
  <si>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</si>
  <si>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</si>
  <si>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</si>
  <si>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</si>
  <si>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</si>
  <si>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</si>
  <si>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</si>
  <si>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</si>
  <si>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</si>
  <si>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</si>
  <si>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</si>
  <si>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</si>
  <si>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</si>
  <si>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</si>
  <si>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</si>
  <si>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</si>
  <si>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</si>
  <si>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</si>
  <si>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</si>
  <si>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</si>
  <si>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</si>
  <si>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</si>
  <si>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</si>
  <si>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</si>
  <si>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</si>
  <si>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</si>
  <si>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</si>
  <si>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</si>
  <si>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</si>
  <si>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</si>
  <si>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</si>
  <si>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</si>
  <si>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</si>
  <si>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</si>
  <si>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</si>
  <si>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</si>
  <si>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</si>
  <si>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</si>
  <si>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</si>
  <si>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</si>
  <si>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</si>
  <si>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</si>
  <si>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</si>
  <si>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</si>
  <si>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</si>
  <si>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</si>
  <si>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</si>
  <si>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</si>
  <si>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</si>
  <si>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</si>
  <si>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</si>
  <si>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</si>
  <si>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</si>
  <si>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</si>
  <si>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</si>
  <si>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</si>
  <si>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</si>
  <si>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</si>
  <si>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</si>
  <si>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</si>
  <si>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</si>
  <si>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</si>
  <si>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</si>
  <si>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</si>
  <si>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</si>
  <si>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</si>
  <si>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</si>
  <si>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</si>
  <si>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</si>
  <si>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</si>
  <si>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</si>
  <si>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</si>
  <si>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</si>
  <si>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</si>
  <si>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</si>
  <si>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</si>
  <si>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</si>
  <si>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</si>
  <si>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</si>
  <si>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</si>
  <si>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</si>
  <si>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</si>
  <si>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</si>
  <si>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</si>
  <si>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</si>
  <si>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</si>
  <si>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</si>
  <si>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</si>
  <si>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</si>
  <si>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</si>
  <si>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</si>
  <si>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</si>
  <si>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</si>
  <si>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</si>
  <si>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</si>
  <si>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</si>
  <si>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</si>
  <si>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</si>
  <si>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</si>
  <si>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</si>
  <si>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</si>
  <si>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</si>
  <si>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</si>
  <si>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</si>
  <si>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</si>
  <si>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</si>
  <si>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</si>
  <si>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</si>
  <si>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</si>
  <si>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</si>
  <si>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</si>
  <si>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</si>
  <si>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</si>
  <si>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</si>
  <si>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</si>
  <si>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</si>
  <si>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</si>
  <si>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</si>
  <si>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</si>
  <si>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</si>
  <si>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</si>
  <si>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</si>
  <si>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</si>
  <si>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</si>
  <si>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</si>
  <si>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</si>
  <si>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</si>
  <si>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</si>
  <si>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</si>
  <si>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</si>
  <si>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</si>
  <si>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</si>
  <si>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</si>
  <si>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</si>
  <si>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</si>
  <si>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</si>
  <si>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</si>
  <si>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</si>
  <si>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</si>
  <si>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</si>
  <si>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</si>
  <si>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</si>
  <si>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</si>
  <si>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</si>
  <si>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</si>
  <si>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</si>
  <si>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</si>
  <si>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</si>
  <si>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</si>
  <si>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</si>
  <si>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</si>
  <si>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</si>
  <si>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</si>
  <si>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</si>
  <si>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</si>
  <si>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</si>
  <si>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</si>
  <si>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</si>
  <si>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</si>
  <si>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</si>
  <si>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</si>
  <si>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</si>
  <si>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</si>
  <si>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</si>
  <si>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</si>
  <si>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</si>
  <si>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</si>
  <si>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</si>
  <si>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</si>
  <si>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</si>
  <si>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</si>
  <si>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</si>
  <si>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</si>
  <si>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</si>
  <si>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</si>
  <si>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</si>
  <si>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</si>
  <si>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</si>
  <si>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</si>
  <si>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</si>
  <si>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</si>
  <si>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</si>
  <si>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</si>
  <si>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</si>
  <si>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</si>
  <si>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</si>
  <si>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</si>
  <si>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</si>
  <si>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</si>
  <si>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</si>
  <si>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</si>
  <si>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</si>
  <si>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</si>
  <si>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</si>
  <si>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</si>
  <si>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</si>
  <si>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</si>
  <si>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</si>
  <si>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</si>
  <si>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</si>
  <si>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</si>
  <si>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</si>
  <si>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</si>
  <si>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</si>
  <si>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</si>
  <si>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</si>
  <si>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</si>
  <si>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</si>
  <si>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</si>
  <si>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</si>
  <si>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</si>
  <si>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</si>
  <si>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</si>
  <si>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</si>
  <si>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</si>
  <si>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</si>
  <si>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</si>
  <si>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</si>
  <si>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</si>
  <si>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</si>
  <si>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</si>
  <si>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</si>
  <si>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</si>
  <si>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</si>
  <si>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</si>
  <si>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</si>
  <si>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</si>
  <si>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</si>
  <si>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</si>
  <si>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</si>
  <si>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</si>
  <si>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</si>
  <si>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</si>
  <si>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</si>
  <si>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</si>
  <si>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</si>
  <si>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</si>
  <si>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</si>
  <si>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</si>
  <si>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</si>
  <si>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</si>
  <si>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</si>
  <si>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</si>
  <si>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</si>
  <si>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</si>
  <si>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</si>
  <si>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</si>
  <si>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</si>
  <si>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</si>
  <si>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</si>
  <si>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</si>
  <si>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</si>
  <si>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</si>
  <si>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</si>
  <si>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</si>
  <si>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</si>
  <si>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</si>
  <si>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</si>
  <si>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</si>
  <si>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</si>
  <si>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</si>
  <si>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</si>
  <si>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</si>
  <si>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</si>
  <si>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</si>
  <si>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</si>
  <si>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</si>
  <si>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</si>
  <si>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</si>
  <si>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</si>
  <si>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</si>
  <si>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</si>
  <si>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</si>
  <si>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</si>
  <si>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</si>
  <si>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</si>
  <si>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</si>
  <si>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</si>
  <si>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</si>
  <si>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</si>
  <si>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</si>
  <si>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</si>
  <si>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</si>
  <si>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</si>
  <si>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</si>
  <si>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</si>
  <si>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</si>
  <si>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</si>
  <si>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</si>
  <si>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</si>
  <si>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</si>
  <si>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</si>
  <si>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</si>
  <si>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</si>
  <si>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</si>
  <si>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</si>
  <si>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</si>
  <si>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</si>
  <si>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</si>
  <si>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</si>
  <si>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</si>
  <si>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</si>
  <si>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</si>
  <si>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</si>
  <si>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</si>
  <si>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</si>
  <si>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</si>
  <si>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</si>
  <si>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</si>
  <si>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</si>
  <si>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</si>
  <si>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</si>
  <si>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</si>
  <si>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</si>
  <si>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</si>
  <si>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</si>
  <si>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</si>
  <si>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</si>
  <si>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</si>
  <si>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</si>
  <si>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</si>
  <si>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</si>
  <si>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</si>
  <si>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</si>
  <si>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</si>
  <si>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</si>
  <si>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</si>
  <si>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</si>
  <si>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</si>
  <si>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</si>
  <si>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</si>
  <si>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</si>
  <si>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</si>
  <si>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</si>
  <si>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</si>
  <si>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</si>
  <si>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</si>
  <si>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</si>
  <si>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</si>
  <si>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</si>
  <si>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</si>
  <si>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</si>
  <si>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</si>
  <si>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</si>
  <si>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</si>
  <si>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</si>
  <si>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</si>
  <si>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</si>
  <si>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</si>
  <si>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</si>
  <si>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</si>
  <si>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</si>
  <si>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</si>
  <si>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</si>
  <si>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</si>
  <si>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</si>
  <si>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</si>
  <si>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</si>
  <si>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</si>
  <si>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</si>
  <si>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</si>
  <si>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</si>
  <si>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</si>
  <si>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</si>
  <si>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</si>
  <si>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</si>
  <si>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</si>
  <si>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</si>
  <si>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</si>
  <si>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</si>
  <si>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</si>
  <si>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</si>
  <si>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</si>
  <si>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</si>
  <si>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</si>
  <si>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</si>
  <si>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</si>
  <si>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</si>
  <si>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</si>
  <si>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</si>
  <si>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</si>
  <si>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</si>
  <si>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</si>
  <si>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</si>
  <si>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</si>
  <si>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</si>
  <si>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</si>
  <si>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</si>
  <si>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</si>
  <si>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</si>
  <si>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</si>
  <si>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</si>
  <si>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</si>
  <si>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</si>
  <si>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</si>
  <si>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</si>
  <si>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</si>
  <si>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</si>
  <si>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</si>
  <si>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</si>
  <si>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</si>
  <si>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</si>
  <si>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</si>
  <si>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</si>
  <si>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</si>
  <si>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</si>
  <si>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</si>
  <si>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</si>
  <si>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</si>
  <si>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</si>
  <si>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</si>
  <si>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</si>
  <si>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</si>
  <si>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</si>
  <si>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</si>
  <si>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</si>
  <si>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</si>
  <si>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</si>
  <si>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</si>
  <si>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</si>
  <si>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</si>
  <si>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</si>
  <si>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</si>
  <si>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</si>
  <si>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</si>
  <si>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</si>
  <si>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</si>
  <si>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</si>
  <si>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</si>
  <si>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</si>
  <si>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</si>
  <si>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</si>
  <si>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</si>
  <si>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</si>
  <si>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</si>
  <si>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</si>
  <si>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</si>
  <si>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</si>
  <si>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</si>
  <si>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</si>
  <si>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</si>
  <si>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</si>
  <si>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</si>
  <si>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</si>
  <si>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</si>
  <si>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</si>
  <si>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</si>
  <si>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</si>
  <si>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</si>
  <si>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</si>
  <si>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</si>
  <si>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</si>
  <si>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</si>
  <si>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</si>
  <si>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</si>
  <si>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</si>
  <si>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</si>
  <si>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</si>
  <si>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</si>
  <si>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</si>
  <si>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</si>
  <si>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</si>
  <si>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</si>
  <si>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</si>
  <si>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</si>
  <si>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</si>
  <si>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</si>
  <si>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</si>
  <si>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</si>
  <si>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</si>
  <si>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</si>
  <si>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</si>
  <si>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</si>
  <si>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</si>
  <si>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</si>
  <si>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</si>
  <si>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</si>
  <si>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</si>
  <si>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</si>
  <si>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</si>
  <si>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</si>
  <si>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</si>
  <si>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</si>
  <si>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</si>
  <si>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</si>
  <si>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</si>
  <si>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</si>
  <si>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</si>
  <si>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</si>
  <si>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</si>
  <si>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</si>
  <si>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</si>
  <si>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</si>
  <si>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</si>
  <si>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</si>
  <si>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</si>
  <si>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</si>
  <si>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</si>
  <si>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</si>
  <si>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</si>
  <si>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</si>
  <si>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</si>
  <si>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</si>
  <si>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</si>
  <si>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</si>
  <si>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</si>
  <si>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</si>
  <si>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</si>
  <si>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</si>
  <si>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</si>
  <si>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</si>
  <si>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</si>
  <si>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</si>
  <si>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</si>
  <si>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</si>
  <si>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</si>
  <si>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</si>
  <si>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</si>
  <si>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</si>
  <si>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</si>
  <si>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</si>
  <si>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</si>
  <si>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</si>
  <si>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</si>
  <si>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</si>
  <si>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</si>
  <si>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</si>
  <si>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</si>
  <si>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</si>
  <si>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</si>
  <si>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</si>
  <si>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</si>
  <si>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</si>
  <si>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</si>
  <si>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</si>
  <si>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</si>
  <si>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</si>
  <si>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</si>
  <si>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</si>
  <si>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</si>
  <si>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</si>
  <si>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</si>
  <si>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</si>
  <si>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</si>
  <si>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</si>
  <si>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</si>
  <si>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</si>
  <si>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</si>
  <si>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</si>
  <si>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</si>
  <si>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</si>
  <si>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</si>
  <si>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</si>
  <si>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</si>
  <si>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</si>
  <si>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</si>
  <si>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</si>
  <si>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</si>
  <si>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</si>
  <si>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</si>
  <si>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</si>
  <si>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</si>
  <si>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</si>
  <si>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</si>
  <si>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</si>
  <si>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</si>
  <si>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</si>
  <si>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</si>
  <si>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</si>
  <si>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</si>
  <si>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</si>
  <si>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</si>
  <si>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</si>
  <si>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</si>
  <si>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</si>
  <si>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</si>
  <si>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</si>
  <si>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</si>
  <si>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</si>
  <si>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</si>
  <si>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</si>
  <si>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</si>
  <si>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</si>
  <si>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</si>
  <si>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</si>
  <si>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</si>
  <si>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</si>
  <si>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</si>
  <si>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</si>
  <si>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</si>
  <si>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</si>
  <si>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</si>
  <si>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</si>
  <si>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</si>
  <si>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</si>
  <si>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</si>
  <si>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</si>
  <si>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</si>
  <si>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</si>
  <si>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</si>
  <si>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</si>
  <si>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</si>
  <si>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</si>
  <si>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</si>
  <si>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</si>
  <si>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</si>
  <si>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</si>
  <si>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</si>
  <si>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</si>
  <si>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</si>
  <si>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</si>
  <si>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</si>
  <si>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</si>
  <si>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</si>
  <si>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</si>
  <si>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</si>
  <si>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</si>
  <si>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</si>
  <si>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</si>
  <si>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</si>
  <si>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PCM-20251202-00001729</t>
  </si>
  <si>
    <t>access issue site located at king Abdallah stadium Need Special Permission</t>
  </si>
  <si>
    <t>no pcm</t>
  </si>
  <si>
    <t>team 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</si>
  <si>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</si>
  <si>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</si>
  <si>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</si>
  <si>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</si>
  <si>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</si>
  <si>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</si>
  <si>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</si>
  <si>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</si>
  <si>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PCM-20251203-00000458</t>
  </si>
  <si>
    <t>ETA 10 mins</t>
  </si>
  <si>
    <t>PCM-20251203-00000548</t>
  </si>
  <si>
    <t>Hub site MRD0101 restored and team on the way to check next hub site MRD0093 need 15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</si>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</sst>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2" totalsRowShown="0" headerRowDxfId="46" dataDxfId="45" headerRowBorderDxfId="43" tableBorderDxfId="44" totalsRowBorderDxfId="42">
  <autoFilter ref="A1:L2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331.53356388888642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45994.481989814813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45994.481989814813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45994.481989814813</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45994.481989814813</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45994.481989814813</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45994.481989814813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45994.481989814813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45994.481989814813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45994.481989814813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45994.481989814813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45994.481989814813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45994.481989814813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45994.481989814813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45994.481989814813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45994.481989814813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45994.481989814813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45994.481989814813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45994.481989814813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45994.481989814813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45994.481989814813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45994.481989814813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45994.481989814813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45994.481989814813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45994.481989814813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45994.481989814813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45994.481989814813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45994.481989814813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45994.481989814813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45994.481989814813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45994.481989814813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45994.481989814813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45994.481989814813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45994.481989814813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45994.481989814813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45994.481989814813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45994.481989814813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45994.481989814813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45994.481989814813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45994.481989814813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45994.481989814813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45994.481989814813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45994.481989814813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45994.481989814813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45994.481989814813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45994.481989814813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45994.481989814813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45994.481989814813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45994.481989814813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45994.481989814813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45994.481989814813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45994.481989814813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45994.481989814813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45994.481989814813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45994.481989814813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45994.481989814813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45994.481989814813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45994.481989814813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45994.481989814813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45994.481989814813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45994.481989814813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45994.481989814813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45994.481989814813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45994.481989814813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45994.481989814813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45994.481989814813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45994.481989814813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45994.481989814813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45994.481989814813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45994.481989814813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45994.481989814813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45994.481989814813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45994.481989814813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45994.481989814813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45994.481989814813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45994.481989814813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45994.481989814813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45994.481989814813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45994.481989814813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45994.481989814813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45994.481989814813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45994.481989814813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45994.481989814813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45994.481989814813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45994.481989814813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45994.481989814813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45994.481989814813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45994.481989814813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45994.481989814813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45994.481989814813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45994.481989814813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45994.481989814813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45994.481989814813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45994.481989814813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45994.481989814813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45994.481989814813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45994.481989814813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45994.481989814813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45994.481989814813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45994.481989814813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45994.481989814813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45994.481989814813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45994.481989814813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45994.481989814813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45994.481989814813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45994.481989814813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45994.481989814813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45994.481989814813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45994.481989814813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45994.481989814813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45994.481989814813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45994.481989814813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45994.481989814813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45994.481989814813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45994.481989814813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45994.481989814813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45994.481989814813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45994.481989814813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45994.481989814813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45994.481989814813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45994.481989814813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45994.481989814813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45994.481989814813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45994.481989814813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45994.481989814813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45994.481989814813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45994.481989814813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45994.481989814813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45994.481989814813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45994.481989814813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45994.481989814813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45994.481989814813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45994.481989814813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45994.481989814813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45994.481989814813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45994.481989814813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45994.481989814813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45994.481989814813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45994.481989814813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45994.481989814813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45994.481989814813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45994.481989814813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45994.481989814813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45994.481989814813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45994.481989814813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45994.481989814813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45994.481989814813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45994.481989814813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45994.481989814813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45994.481989814813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45994.481989814813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45994.481989814813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45994.481989814813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45994.481989814813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45994.481989814813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45994.481989814813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45994.481989814813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45994.481989814813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45994.481989814813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45994.481989814813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45994.481989814813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45994.481989814813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45994.481989814813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45994.481989814813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45994.481989814813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45994.481989814813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45994.481989814813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45994.481989814813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45994.481989814813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45994.481989814813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45994.481989814813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45994.481989814813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45994.481989814813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45994.481989814813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45994.481989814813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45994.481989814813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45994.481989814813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45994.481989814813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45994.481989814813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45994.481989814813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45994.481989814813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45994.481989814813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45994.481989814813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45994.481989814813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45994.481989814813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45994.481989814813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45994.481989814813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45994.481989814813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45994.481989814813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45994.481989814813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45994.481989814813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45994.481989814813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45994.481989814813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45994.481989814813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45994.481989814813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45994.481989814813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45994.481989814813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45994.481989814813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45994.481989814813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45994.481989814813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45994.481989814813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45994.481989814813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45994.481989814813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45994.481989814813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45994.481989814813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45994.481989814813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45994.481989814813</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FDA2C647-AFC7-44DA-8BCD-0228E3BEAFE1}"/>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169.48215196759702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10.09457083333109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45994.481989814813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45994.481989814813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45994.481989814813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45994.481989814813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45994.481989814813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45994.481989814813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45994.481989814813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45994.481989814813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45994.481989814813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45994.481989814813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45994.481989814813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45994.481989814813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45994.481989814813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45994.481989930558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45994.481989930558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45994.481989930558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45994.481989930558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45994.481989930558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45994.481989930558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45994.481989930558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45994.481989930558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45994.481989930558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45994.481989930558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45994.481989930558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45994.481989930558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45994.481989930558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45994.481989930558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45994.481989930558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45994.481989930558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45994.481989930558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45994.481989930558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45994.481989930558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45994.481989930558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45994.481989930558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45994.481989930558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45994.481989930558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45994.481989930558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45994.481989930558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45994.481989930558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45994.481989930558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45994.481989930558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45994.481989930558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45994.481989930558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45994.481989930558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45994.481989930558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45994.481989930558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45994.481989930558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45994.481989930558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45994.481989930558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45994.481989930558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45994.481989930558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45994.481989930558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45994.481989930558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45994.481989930558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45994.481989930558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45994.481989930558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45994.481989930558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45994.481989930558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45994.481989930558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45994.481989930558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45994.481989930558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45994.481989930558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45994.481989930558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45994.481989930558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45994.481989930558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45994.481989930558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45994.481989930558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45994.481989930558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45994.481989930558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45994.481989930558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45994.481989930558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45994.481989930558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45994.481989930558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45994.481989930558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45994.481989930558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45994.481989930558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45994.481989930558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45994.481989930558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45994.481989930558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45994.481989930558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45994.481989930558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45994.481989930558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45994.481989930558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45994.481989930558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45994.481989930558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45994.481989930558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45994.481989930558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45994.481989930558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45994.481989930558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45994.481989930558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45994.481989930558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45994.481989930558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45994.481989930558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45994.481989930558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45994.481989930558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45994.481989930558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45994.481989930558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45994.481989930558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45994.481989930558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45994.481989930558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45994.481989930558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45994.481989930558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45994.481989930558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45994.481989930558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45994.481989930558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45994.481989930558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45994.481989930558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45994.481989930558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45994.481989930558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45994.481989930558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45994.481989930558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45994.481989930558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45994.481989930558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45994.481989930558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45994.481989930558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45994.481989930558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45994.481989930558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45994.481989930558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45994.481989930558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45994.481989930558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45994.481989930558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45994.481989930558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45994.481989930558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45994.481989930558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45994.481989930558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45994.481989930558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45994.481989930558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45994.481989930558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45994.481989930558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45994.481989930558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45994.481989930558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45994.481989930558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45994.481989930558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45994.481989930558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45994.481989930558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45994.481989930558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45994.481989930558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45994.481989930558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45994.481989930558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45994.481989930558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45994.481989930558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45994.481989930558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45994.481989930558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45994.481989930558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45994.481989930558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45994.481989930558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45994.481989930558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45994.481989930558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45994.481989930558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45994.481989930558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45994.481989930558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45994.481989930558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45994.481989930558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45994.481989930558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45994.481989930558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45994.481989930558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45994.481989930558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45994.481989930558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45994.481989930558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45994.481989930558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45994.481989930558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45994.481989930558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45994.481989930558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45994.481989930558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45994.481989930558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45994.481989930558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45994.481989930558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45994.481989930558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45994.481989930558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45994.481989930558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45994.481989930558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45994.481989930558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45994.481989930558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45994.481989930558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45994.481989930558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45994.481989930558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45994.481989930558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45994.481989930558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45994.481989930558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45994.481989930558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45994.481989930558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45994.481989930558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45994.481989930558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45994.481989930558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45994.481989930558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45994.481989930558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45994.481989930558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45994.481989930558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45994.481989930558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45994.481989930558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45994.481989930558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45994.481989930558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45994.481989930558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45994.481989930558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45994.481989930558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45994.481989930558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45994.481989930558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45994.481989930558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45994.481989930558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45994.481989930558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45994.481989930558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45994.481989930558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45994.481989930558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45994.481989930558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45994.481989930558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45994.481989930558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45994.481989930558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45994.481989930558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45994.481989930558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45994.481989930558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45994.481989930558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45994.481989930558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45994.481989930558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45994.481989930558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45994.481989930558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45994.481989930558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45994.481989930558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45994.481989930558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45994.481989930558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45994.481989930558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45994.481989930558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45994.481989930558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45994.481989930558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45994.481989930558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45994.481989930558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45994.481989930558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45994.481989930558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45994.481989930558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45994.481989930558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45994.481989930558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45994.481989930558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45994.481989930558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45994.481989930558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45994.481989930558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45994.481989930558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45994.481989930558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45994.481989930558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45994.481989930558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45994.481989930558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45994.481989930558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45994.481989930558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45994.481989930558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45994.481989930558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45994.481989930558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45994.481989930558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45994.481989930558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45994.481989930558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45994.481989930558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45994.481989930558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45994.481989930558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45994.481989930558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45994.481989930558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45994.481989930558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45994.481989930558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45994.481989930558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45994.481989930558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45994.481989930558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45994.481989930558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45994.481989930558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45994.481989930558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45994.481989930558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45994.481989930558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45994.481989930558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45994.481989930558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45994.481989930558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45994.481989930558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45994.481989930558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45994.481989930558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45994.481989930558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45994.481989930558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45994.481989930558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45994.481989930558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45994.481989930558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45994.481989930558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45994.481989930558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45994.481989930558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45994.481989930558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45994.481989930558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45994.481989930558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45994.481989930558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45994.481989930558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45994.481989930558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45994.481989930558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45994.481989930558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45994.481989930558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45994.481989930558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45994.481989930558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45994.481989930558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45994.481989930558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45994.481989930558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45994.481989930558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45994.481989930558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45994.481989930558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45994.481989930558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45994.481989930558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45994.481989930558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45994.481989930558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45994.481989930558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45994.481989930558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45994.481989930558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45994.481989930558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45994.481989930558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45994.481989930558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45994.481989930558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45994.481989930558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45994.481989930558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45994.481989930558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45994.481989930558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45994.481989930558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45994.481989930558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45994.481989930558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45994.481989930558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45994.481989930558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45994.481989930558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45994.481989930558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45994.481989930558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45994.481989930558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45994.481989930558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45994.481989930558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45994.481989930558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45994.481989930558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45994.481989930558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45994.481989930558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45994.481989930558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45994.481989930558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45994.481989930558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45994.481989930558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45994.481989930558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45994.481989930558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45994.481989930558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45994.481989930558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45994.481989930558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45994.481989930558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45994.481989930558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45994.481989930558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45994.481989930558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45994.481989930558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45994.481989930558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45994.481989930558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45994.481989930558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45994.481989930558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45994.481989930558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45994.481989930558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45994.481989930558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45994.481989930558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45994.481989930558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45994.481989930558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45994.481989930558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45994.481989930558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45994.481989930558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45994.481989930558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45994.481989930558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45994.481989930558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45994.481989930558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45994.481989930558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45994.481989930558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45994.481989930558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45994.481989930558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45994.481989930558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45994.481989930558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45994.481989930558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45994.481989930558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45994.481989930558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45994.481989930558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45994.481989930558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45994.481989930558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45994.481989930558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45994.481989930558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45994.481989930558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45994.481989930558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45994.481989930558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45994.481989930558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45994.481989930558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45994.481989930558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45994.481989930558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45994.481989930558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45994.481989930558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45994.481989930558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45994.481989930558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45994.481989930558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45994.481989930558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45994.481989930558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45994.481989930558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45994.481989930558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45994.481989930558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45994.481989930558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45994.481989930558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45994.481989930558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45994.481989930558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45994.481989930558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45994.481989930558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45994.481989930558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45994.481989930558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45994.481989930558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45994.481989930558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45994.481989930558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45994.481989930558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45994.481989930558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45994.481989930558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45994.481989930558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45994.481989930558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45994.481989930558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45994.481989930558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45994.481989930558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45994.481989930558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45994.481989930558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45994.481989930558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45994.481989930558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45994.481989930558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45994.481989930558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45994.481989930558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45994.481989930558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45994.481989930558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45994.481989930558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45994.481989930558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45994.481989930558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45994.481989930558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45994.481989930558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45994.481989930558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45994.481989930558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45994.481989930558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45994.481989930558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45994.481989930558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45994.481989930558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45994.481989930558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45994.481989930558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45994.481989930558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45994.481989930558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45994.481989930558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45994.481989930558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45994.481989930558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45994.481989930558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45994.481989930558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45994.481989930558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45994.481989930558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45994.481989930558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45994.481989930558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45994.481989930558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45994.481989930558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45994.481989930558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45994.481989930558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45994.481989930558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45994.481989930558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45994.481989930558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45994.481989930558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45994.481989930558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45994.481989930558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45994.481989930558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45994.481989930558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45994.481989930558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45994.481989930558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45994.481989930558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45994.481989930558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45994.481989930558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45994.481989930558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45994.481989930558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45994.481989930558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45994.481989930558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45994.481989930558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45994.481989930558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45994.481989930558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45994.481989930558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45994.481989930558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45994.481989930558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45994.481989930558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45994.481989930558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45994.481989930558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45994.481989930558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45994.481989930558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45994.481989930558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45994.481989930558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45994.481989930558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45994.481989930558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45994.481989930558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45994.481989930558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45994.481989930558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45994.481989930558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45994.481989930558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45994.481989930558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45994.481989930558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45994.481989930558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45994.481989930558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45994.481989930558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45994.481989930558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45994.481989930558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45994.481989930558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45994.481989930558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45994.481989930558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45994.481989930558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45994.481989930558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45994.481989930558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45994.481989930558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45994.481989930558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45994.481989930558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45994.481989930558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45994.481989930558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45994.481989930558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45994.481989930558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45994.481989930558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45994.481989930558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45994.481989930558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45994.481989930558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45994.481989930558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45994.481989930558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45994.481989930558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45994.481989930558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45994.481989930558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45994.481989930558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45994.481989930558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45994.481989930558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45994.481989930558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45994.481989930558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45994.481989930558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45994.481989930558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45994.481989930558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45994.481989930558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45994.481989930558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45994.481989930558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45994.481989930558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45994.481989930558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45994.481989930558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45994.481989930558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45994.481989930558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45994.481989930558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45994.481989930558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45994.481989930558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45994.481989930558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45994.481989930558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45994.481989930558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45994.481989930558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45994.481989930558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45994.481989930558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45994.481989930558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45994.481989930558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45994.481989930558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45994.481989930558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45994.481989930558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45994.481989930558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45994.481989930558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45994.481989930558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45994.481989930558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45994.481989930558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45994.481989930558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45994.481989930558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45994.481989930558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45994.481989930558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45994.481989930558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45994.481989930558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45994.481989930558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45994.481989930558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45994.481989930558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45994.481989930558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45994.481989930558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45994.481989930558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45994.481989930558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45994.481989930558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45994.481989930558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45994.481989930558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45994.481989930558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45994.481989930558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45994.481989930558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45994.481989930558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45994.481989930558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45994.481989930558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45994.481989930558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45994.481989930558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45994.481989930558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45994.481989930558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45994.481989930558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45994.481989930558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45994.481989930558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45994.481989930558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45994.481989930558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45994.481989930558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45994.481989930558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45994.481989930558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45994.481989930558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45994.481989930558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45994.481989930558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45994.481989930558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45994.481989930558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45994.481989930558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45994.481989930558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45994.481989930558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45994.481989930558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45994.481989930558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45994.481989930558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45994.481989930558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45994.481989930558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45994.481989930558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45994.481989930558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45994.481989930558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45994.481989930558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45994.481989930558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45994.481989930558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45994.481989930558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45994.481989930558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45994.481989930558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45994.481989930558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45994.481989930558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45994.481989930558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45994.481989930558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45994.481989930558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45994.481989930558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45994.481989930558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45994.481989930558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45994.481989930558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45994.481989930558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45994.481989930558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45994.481989930558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45994.481989930558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45994.481989930558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45994.481989930558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45994.481989930558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45994.481989930558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45994.481989930558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45994.481989930558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45994.481989930558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45994.481989930558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45994.481989930558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45994.481989930558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45994.481989930558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45994.481989930558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45994.481989930558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45994.481989930558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45994.481989930558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45994.481989930558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45994.481989930558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45994.481989930558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45994.481989930558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45994.481989930558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45994.481989930558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45994.481989930558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45994.481989930558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45994.481989930558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45994.481989930558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45994.481989930558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45994.481989930558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45994.481989930558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45994.481989930558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45994.481989930558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45994.481989930558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45994.481989930558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45994.481989930558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45994.481989930558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45994.481989930558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45994.481989930558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45994.481989930558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45994.481989930558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45994.481989930558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45994.481989930558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45994.481989930558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45994.481989930558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45994.481989930558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45994.481989930558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45994.481989930558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45994.481989930558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45994.481989930558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45994.481989930558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45994.481989930558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45994.481989930558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45994.481989930558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45994.481989930558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45994.481989930558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45994.481989930558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45994.481989930558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45994.481989930558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45994.481989930558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45994.481989930558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45994.481989930558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45994.481989930558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45994.481989930558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45994.481989930558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45994.481989930558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45994.481989930558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45994.481989930558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45994.481989930558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45994.481989930558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45994.481989930558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45994.481989930558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45994.481989930558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45994.481989930558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45994.481989930558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45994.481989930558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45994.481989930558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45994.481989930558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45994.481989930558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45994.481989930558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45994.481989930558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45994.481989930558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45994.481989930558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45994.481989930558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45994.481989930558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45994.481989930558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45994.481989930558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45994.481989930558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45994.481989930558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45994.481989930558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45994.481989930558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45994.481989930558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45994.481989930558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45994.481989930558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45994.481989930558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45994.481989930558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45994.481989930558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45994.481989930558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45994.481989930558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45994.481989930558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45994.481989930558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45994.481989930558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45994.481989930558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45994.481989930558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45994.481989930558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45994.481989930558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45994.481989930558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45994.481989930558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45994.481989930558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45994.481989930558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45994.481989930558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45994.481989930558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45994.481989930558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45994.481989930558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45994.481989930558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45994.481989930558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45994.481989930558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45994.481989930558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45994.481989930558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45994.481989930558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45994.481989930558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45994.481989930558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45994.481989930558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45994.481989930558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45994.481989930558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45994.481989930558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45994.481989930558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45994.481989930558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45994.481989930558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45994.481989930558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45994.481989930558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45994.481989930558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45994.481989930558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45994.481989930558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45994.481989930558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45994.481989930558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45994.481989930558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45994.481989930558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45994.481989930558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45994.481989930558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45994.481989930558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45994.481989930558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45994.481989930558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45994.481989930558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45994.481989930558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45994.481989930558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45994.481989930558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45994.481989930558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45994.481989930558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45994.481989930558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45994.481989930558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45994.481989930558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45994.481989930558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45994.481989930558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45994.481989930558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45994.481989930558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45994.481989930558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45994.481989930558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45994.481989930558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45994.481989930558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45994.481989930558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45994.481989930558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45994.481989930558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45994.481989930558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45994.481989930558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45994.481989930558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45994.481989930558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45994.481989930558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45994.481989930558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45994.481989930558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45994.481989930558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45994.481989930558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45994.481989930558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45994.481989930558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45994.481989930558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45994.481989930558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45994.481989930558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45994.481989930558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45994.481989930558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45994.481989930558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45994.481989930558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45994.481989930558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45994.481989930558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45994.481989930558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45994.481989930558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45994.481989930558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45994.481989930558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45994.481989930558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45994.481989930558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45994.481989930558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45994.481989930558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45994.481989930558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45994.481989930558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45994.481989930558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45994.481989930558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45994.481989930558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45994.481989930558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45994.481989930558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45994.481989930558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45994.481989930558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45994.481989930558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45994.481989930558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45994.481989930558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45994.481989930558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45994.481989930558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45994.481989930558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45994.481989930558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45994.481989930558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45994.481989930558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45994.481989930558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45994.481989930558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45994.481989930558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45994.481989930558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45994.481989930558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45994.481989930558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45994.481989930558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45994.481989930558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45994.481989930558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45994.481989930558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45994.481989930558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45994.481989930558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45994.481989930558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45994.481989930558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45994.481989930558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45994.481989930558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45994.481989930558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45994.481989930558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45994.481989930558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45994.481989930558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45994.481989930558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45994.481989930558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45994.481989930558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45994.481989930558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45994.481989930558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45994.481989930558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45994.481989930558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45994.481989930558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45994.481989930558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45994.481989930558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45994.481989930558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45994.481989930558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45994.481989930558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45994.481989930558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45994.481989930558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45994.481989930558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45994.481989930558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45994.481989930558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45994.481989930558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45994.481989930558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45994.481989930558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45994.481989930558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45994.481989930558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45994.481989930558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45994.481989930558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45994.481989930558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45994.481989930558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45994.481989930558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45994.481989930558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45994.481989930558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45994.481989930558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45994.481989930558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45994.481989930558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45994.481989930558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45994.481989930558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45994.481989930558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45994.481989930558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45994.481989930558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45994.481989930558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45994.481989930558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45994.481989930558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45994.481989930558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45994.481989930558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45994.481989930558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45994.481989930558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45994.481989930558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45994.481989930558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45994.481989930558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45994.481989930558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45994.481989930558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45994.481989930558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45994.481989930558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45994.481989930558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45994.481989930558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45994.481989930558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45994.481989930558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45994.481989930558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45994.481989930558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45994.481989930558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45994.481989930558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45994.481989930558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45994.481989930558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45994.481989930558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45994.481989930558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45994.481989930558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45994.481989930558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45994.481989930558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45994.481989930558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45994.481989930558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45994.481989930558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45994.481989930558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45994.481989930558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45994.481989930558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45994.481989930558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45994.481989930558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45994.481989930558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45994.481989930558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45994.481989930558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45994.481989930558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45994.481989930558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45994.481989930558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45994.481989930558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45994.481989930558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45994.481989930558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45994.481989930558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45994.481989930558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45994.481989930558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45994.481989930558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45994.481989930558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45994.481989930558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45994.481989930558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45994.481989930558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45994.481989930558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45994.481989930558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45994.481989930558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45994.481989930558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45994.481989930558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45994.481989930558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45994.481989930558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45994.481989930558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45994.481989930558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45994.481989930558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45994.481989930558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45994.481989930558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45994.481989930558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45994.481989930558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45994.481989930558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45994.481989930558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45994.481989930558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45994.481989930558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45994.481989930558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45994.481989930558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45994.481989930558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45994.481989930558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45994.481989930558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45994.481989930558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45994.481989930558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45994.481989930558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45994.481989930558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45994.481989930558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45994.481989930558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45994.481989930558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45994.481989930558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45994.481989930558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45994.481989930558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45994.481989930558</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291.00127222221636</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35680</v>
      </c>
      <c r="E3" s="91" t="s">
        <v>39106</v>
      </c>
      <c r="F3" s="92">
        <v>45993.988888888889</v>
      </c>
      <c r="G3" s="93">
        <f ca="1">IFERROR(NOW()-F3,"")</f>
        <v>0.49310092592349974</v>
      </c>
      <c r="H3" s="92">
        <v>45993.983101851853</v>
      </c>
      <c r="I3" s="110" t="str">
        <f>IFERROR(VLOOKUP(D3,DB!A:F,6,0),"")</f>
        <v>Generator-SG</v>
      </c>
      <c r="J3" s="110" t="str">
        <f>IFERROR(VLOOKUP(D3,DB!A:G,7,0),"")</f>
        <v>Good</v>
      </c>
      <c r="K3" s="94" t="s">
        <v>39195</v>
      </c>
      <c r="L3" s="88" t="str">
        <f>IFERROR(VLOOKUP(D3,DB!A:I,9,0),"")</f>
        <v>Latis</v>
      </c>
    </row>
    <row r="4" spans="1:16" ht="15" customHeight="1">
      <c r="A4" s="110" t="s">
        <v>39196</v>
      </c>
      <c r="B4" s="110" t="str">
        <f>IFERROR(VLOOKUP(D4,DB!A:K,11,0),"")</f>
        <v>R4</v>
      </c>
      <c r="C4" s="90">
        <v>1</v>
      </c>
      <c r="D4" s="88" t="s">
        <v>36546</v>
      </c>
      <c r="E4" s="91" t="s">
        <v>39106</v>
      </c>
      <c r="F4" s="92"/>
      <c r="G4" s="93">
        <f t="shared" ref="G4:G48" ca="1" si="0">IFERROR(NOW()-F4,"")</f>
        <v>45994.481989814813</v>
      </c>
      <c r="H4" s="92">
        <v>45994.397152777776</v>
      </c>
      <c r="I4" s="110" t="str">
        <f>IFERROR(VLOOKUP(D4,DB!A:F,6,0),"")</f>
        <v>SCECO</v>
      </c>
      <c r="J4" s="110" t="str">
        <f>IFERROR(VLOOKUP(D4,DB!A:G,7,0),"")</f>
        <v>Dead</v>
      </c>
      <c r="K4" s="94" t="s">
        <v>39197</v>
      </c>
      <c r="L4" s="88" t="str">
        <f>IFERROR(VLOOKUP(D4,DB!A:I,9,0),"")</f>
        <v>Latis</v>
      </c>
    </row>
    <row r="5" spans="1:16" ht="15" customHeight="1">
      <c r="A5" s="110"/>
      <c r="B5" s="110" t="str">
        <f>IFERROR(VLOOKUP(D5,DB!A:K,11,0),"")</f>
        <v/>
      </c>
      <c r="C5" s="90"/>
      <c r="D5" s="88"/>
      <c r="E5" s="91"/>
      <c r="F5" s="92"/>
      <c r="G5" s="93">
        <f t="shared" ca="1" si="0"/>
        <v>45994.481989814813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45994.481989814813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45994.481989814813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45994.481989814813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45994.481989814813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45994.481989814813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45994.481989814813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45994.481989814813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45994.481989814813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45994.481989814813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45994.481989814813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45994.481989814813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45994.481989814813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45994.481989814813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45994.481989814813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45994.481989814813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45994.481989814813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45994.481989814813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45994.481989814813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45994.481989814813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45994.481989814813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45994.481989814813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45994.481989814813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45994.481989814813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45994.481989814813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45994.481989814813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45994.481989814813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45994.481989814813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45994.481989814813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45994.481989814813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45994.481989814813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45994.481989814813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45994.481989814813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45994.481989814813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45994.481989814813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45994.481989814813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45994.481989814813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45994.481989814813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45994.481989814813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45994.481989814813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45994.481989814813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45994.481989814813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45994.481989814813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45994.481989814813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ref="G49:G112" ca="1" si="1">IFERROR(NOW()-F49,"")</f>
        <v>45994.481989814813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45994.481989814813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45994.481989814813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45994.481989814813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45994.481989814813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45994.481989814813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45994.481989814813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45994.481989814813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45994.481989814813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45994.481989814813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45994.481989814813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45994.481989814813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45994.481989814813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45994.481989814813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45994.481989814813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45994.481989814813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45994.481989814813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45994.481989814813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45994.481989814813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45994.481989814813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45994.481989814813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45994.481989814813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45994.481989814813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45994.481989814813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45994.481989814813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45994.481989814813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45994.481989814813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45994.481989814813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45994.481989814813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45994.481989814813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45994.481989814813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45994.481989814813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45994.481989814813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45994.481989814813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45994.481989814813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45994.481989814813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45994.481989814813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45994.481989814813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45994.481989814813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45994.481989814813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45994.481989814813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45994.481989814813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45994.481989814813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45994.481989814813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45994.481989814813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45994.481989814813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45994.481989814813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45994.481989814813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45994.481989814813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45994.481989814813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45994.481989814813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45994.481989814813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45994.481989814813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45994.481989814813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45994.481989814813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45994.481989814813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45994.481989814813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45994.481989814813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45994.481989814813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45994.481989814813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45994.481989814813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45994.481989814813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45994.481989814813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45994.481989814813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ref="G113:G176" ca="1" si="2">IFERROR(NOW()-F113,"")</f>
        <v>45994.481989814813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45994.481989814813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45994.481989814813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45994.481989814813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45994.481989814813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45994.481989814813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45994.481989814813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45994.481989814813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45994.481989814813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45994.481989814813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45994.481989814813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45994.481989814813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45994.481989814813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45994.481989814813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45994.481989814813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45994.481989814813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45994.481989814813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45994.481989814813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45994.481989814813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45994.481989814813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45994.481989814813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45994.481989814813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45994.481989814813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45994.481989814813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45994.481989814813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45994.481989814813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45994.481989814813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45994.481989814813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45994.481989814813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45994.481989814813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45994.481989814813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45994.481989814813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45994.481989814813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45994.481989814813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45994.481989814813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45994.481989814813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45994.481989814813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45994.481989814813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45994.481989814813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45994.481989814813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45994.481989814813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45994.481989814813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45994.481989814813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45994.481989814813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45994.481989814813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45994.481989814813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45994.481989814813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45994.481989814813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45994.481989814813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45994.481989814813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45994.481989814813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45994.481989814813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45994.481989814813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45994.481989814813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45994.481989814813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45994.481989814813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45994.481989814813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45994.481989814813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45994.481989814813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45994.481989814813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45994.481989814813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45994.481989814813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45994.481989814813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45994.481989814813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ref="G177:G222" ca="1" si="3">IFERROR(NOW()-F177,"")</f>
        <v>45994.481989814813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45994.481989814813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45994.481989814813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45994.481989814813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45994.481989814813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45994.481989814813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45994.481989814813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45994.481989814813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45994.481989814813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45994.481989814813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45994.481989814813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45994.481989814813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45994.481989814813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45994.481989814813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45994.481989814813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45994.481989814813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45994.481989814813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45994.481989814813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45994.481989814813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45994.481989814813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45994.481989814813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45994.481989814813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45994.481989814813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45994.481989814813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45994.481989814813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45994.481989814813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45994.481989814813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45994.481989814813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45994.481989814813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45994.481989814813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45994.481989814813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45994.481989814813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45994.481989814813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45994.481989814813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45994.481989814813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45994.481989814813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45994.481989814813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45994.481989814813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45994.481989814813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45994.481989814813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45994.481989814813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45994.481989814813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45994.481989814813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45994.481989814813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45994.481989814813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45994.481989814813</v>
      </c>
      <c r="H222" s="92"/>
      <c r="I222" s="110" t="str">
        <f>IFERROR(VLOOKUP(D222,DB!A:F,6,0),"")</f>
        <v/>
      </c>
      <c r="J222" s="110" t="str">
        <f>IFERROR(VLOOKUP(D222,DB!A:G,7,0),"")</f>
        <v/>
      </c>
      <c r="K222" s="94"/>
      <c r="L222" s="88" t="str">
        <f>IFERROR(VLOOKUP(D222,DB!A:I,9,0),"")</f>
        <v/>
      </c>
    </row>
  </sheetData>
  <dataValidations count="2">
    <dataValidation allowBlank="1" showInputMessage="1" showErrorMessage="1" sqref="E1" xr:uid="{A4F81451-56CC-4543-9497-104C4E44EE4B}"/>
    <dataValidation type="list" allowBlank="1" showInputMessage="1" showErrorMessage="1" sqref="E2:E2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102.64992974537017</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68.293112615741848</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45.820878819446079</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13.108691203698982</v>
      </c>
      <c r="H5" s="136">
        <v>45981.360798611109</v>
      </c>
      <c r="I5" s="106" t="str">
        <f>IFERROR(VLOOKUP(D5,DB!A:F,6,0),"")</f>
        <v>SCECO</v>
      </c>
      <c r="J5" s="106" t="str">
        <f>IFERROR(VLOOKUP(D5,DB!A:G,7,0),"")</f>
        <v>Dead</v>
      </c>
      <c r="K5" s="106" t="s">
        <v>39205</v>
      </c>
      <c r="L5" s="106" t="str">
        <f>IFERROR(VLOOKUP(D5,DB!A:I,9,0),"")</f>
        <v>Latis</v>
      </c>
    </row>
    <row r="6" spans="1:13">
      <c r="A6" s="37"/>
      <c r="B6" s="37" t="str">
        <f>IFERROR(VLOOKUP(D6,DB!A:K,11,0),"")</f>
        <v/>
      </c>
      <c r="C6" s="37"/>
      <c r="D6" s="37"/>
      <c r="E6" s="37"/>
      <c r="F6" s="38"/>
      <c r="G6" s="135">
        <f ca="1">IFERROR(NOW()-F6,"")</f>
        <v>45994.481989814813</v>
      </c>
      <c r="H6" s="38"/>
      <c r="I6" s="37" t="str">
        <f>IFERROR(VLOOKUP(D6,DB!A:F,6,0),"")</f>
        <v/>
      </c>
      <c r="J6" s="37" t="str">
        <f>IFERROR(VLOOKUP(D6,DB!A:G,7,0),"")</f>
        <v/>
      </c>
      <c r="K6" s="37"/>
      <c r="L6" s="37" t="str">
        <f>IFERROR(VLOOKUP(D6,DB!A:I,9,0),"")</f>
        <v/>
      </c>
    </row>
    <row r="7" spans="1:13">
      <c r="A7" s="37"/>
      <c r="B7" s="37" t="str">
        <f>IFERROR(VLOOKUP(D7,DB!A:K,11,0),"")</f>
        <v>R5</v>
      </c>
      <c r="C7" s="37"/>
      <c r="D7" s="37" t="s">
        <v>32431</v>
      </c>
      <c r="E7" s="37"/>
      <c r="F7" s="38"/>
      <c r="G7" s="135">
        <f ca="1">IFERROR(NOW()-F7,"")</f>
        <v>45994.481989814813</v>
      </c>
      <c r="H7" s="38"/>
      <c r="I7" s="37" t="str">
        <f>IFERROR(VLOOKUP(D7,DB!A:F,6,0),"")</f>
        <v>SCECO</v>
      </c>
      <c r="J7" s="37" t="str">
        <f>IFERROR(VLOOKUP(D7,DB!A:G,7,0),"")</f>
        <v>Dead</v>
      </c>
      <c r="K7" s="37"/>
      <c r="L7" s="37" t="str">
        <f>IFERROR(VLOOKUP(D7,DB!A:I,9,0),"")</f>
        <v>Latis</v>
      </c>
    </row>
    <row r="8" spans="1:13">
      <c r="A8" s="37"/>
      <c r="B8" s="37" t="str">
        <f>IFERROR(VLOOKUP(D8,DB!A:K,11,0),"")</f>
        <v/>
      </c>
      <c r="C8" s="37"/>
      <c r="D8" s="37"/>
      <c r="E8" s="37"/>
      <c r="F8" s="38"/>
      <c r="G8" s="135">
        <f ca="1">IFERROR(NOW()-F8,"")</f>
        <v>45994.481989814813</v>
      </c>
      <c r="H8" s="38"/>
      <c r="I8" s="37" t="str">
        <f>IFERROR(VLOOKUP(D8,DB!A:F,6,0),"")</f>
        <v/>
      </c>
      <c r="J8" s="37" t="str">
        <f>IFERROR(VLOOKUP(D8,DB!A:G,7,0),"")</f>
        <v/>
      </c>
      <c r="K8" s="37"/>
      <c r="L8" s="37" t="str">
        <f>IFERROR(VLOOKUP(D8,DB!A:I,9,0),"")</f>
        <v/>
      </c>
    </row>
    <row r="9" spans="1:13">
      <c r="A9" s="37"/>
      <c r="B9" s="37" t="str">
        <f>IFERROR(VLOOKUP(D9,DB!A:K,11,0),"")</f>
        <v>R5</v>
      </c>
      <c r="C9" s="37"/>
      <c r="D9" s="37" t="s">
        <v>36902</v>
      </c>
      <c r="E9" s="37"/>
      <c r="F9" s="38"/>
      <c r="G9" s="135">
        <f ca="1">IFERROR(NOW()-F9,"")</f>
        <v>45994.481989814813</v>
      </c>
      <c r="H9" s="38"/>
      <c r="I9" s="37" t="str">
        <f>IFERROR(VLOOKUP(D9,DB!A:F,6,0),"")</f>
        <v>SCECO</v>
      </c>
      <c r="J9" s="37" t="str">
        <f>IFERROR(VLOOKUP(D9,DB!A:G,7,0),"")</f>
        <v>Dead</v>
      </c>
      <c r="K9" s="37"/>
      <c r="L9" s="37" t="str">
        <f>IFERROR(VLOOKUP(D9,DB!A:I,9,0),"")</f>
        <v>Latis</v>
      </c>
    </row>
    <row r="10" spans="1:13">
      <c r="A10" s="37"/>
      <c r="B10" s="37" t="str">
        <f>IFERROR(VLOOKUP(D10,DB!A:K,11,0),"")</f>
        <v/>
      </c>
      <c r="C10" s="37"/>
      <c r="D10" s="37"/>
      <c r="E10" s="37"/>
      <c r="F10" s="38"/>
      <c r="G10" s="135">
        <f ca="1">IFERROR(NOW()-F10,"")</f>
        <v>45994.481989814813</v>
      </c>
      <c r="H10" s="38"/>
      <c r="I10" s="37" t="str">
        <f>IFERROR(VLOOKUP(D10,DB!A:F,6,0),"")</f>
        <v/>
      </c>
      <c r="J10" s="37" t="str">
        <f>IFERROR(VLOOKUP(D10,DB!A:G,7,0),"")</f>
        <v/>
      </c>
      <c r="K10" s="37"/>
      <c r="L10" s="37" t="str">
        <f>IFERROR(VLOOKUP(D10,DB!A:I,9,0),"")</f>
        <v/>
      </c>
    </row>
    <row r="11" spans="1:13">
      <c r="A11" s="37"/>
      <c r="B11" s="37" t="str">
        <f>IFERROR(VLOOKUP(D11,DB!A:K,11,0),"")</f>
        <v>R5</v>
      </c>
      <c r="C11" s="37"/>
      <c r="D11" s="37" t="s">
        <v>31546</v>
      </c>
      <c r="E11" s="37"/>
      <c r="F11" s="38"/>
      <c r="G11" s="135">
        <f ca="1">IFERROR(NOW()-F11,"")</f>
        <v>45994.481989814813</v>
      </c>
      <c r="H11" s="38"/>
      <c r="I11" s="37" t="str">
        <f>IFERROR(VLOOKUP(D11,DB!A:F,6,0),"")</f>
        <v>SCECO</v>
      </c>
      <c r="J11" s="37" t="str">
        <f>IFERROR(VLOOKUP(D11,DB!A:G,7,0),"")</f>
        <v>Dead</v>
      </c>
      <c r="K11" s="37"/>
      <c r="L11" s="37" t="str">
        <f>IFERROR(VLOOKUP(D11,DB!A:I,9,0),"")</f>
        <v>Latis</v>
      </c>
    </row>
    <row r="12" spans="1:13">
      <c r="A12" s="37"/>
      <c r="B12" s="37" t="str">
        <f>IFERROR(VLOOKUP(D12,DB!A:K,11,0),"")</f>
        <v/>
      </c>
      <c r="C12" s="37"/>
      <c r="D12" s="37"/>
      <c r="E12" s="37"/>
      <c r="F12" s="38"/>
      <c r="G12" s="135">
        <f ca="1">IFERROR(NOW()-F12,"")</f>
        <v>45994.481989814813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45994.481989814813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45994.481989814813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45994.481989814813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45994.481989814813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45994.481989814813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45994.481989814813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45994.481989814813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45994.481989814813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45994.481989814813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45994.481989814813</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45994.481989814813</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1</v>
      </c>
      <c r="D2" s="119" t="s">
        <v>39067</v>
      </c>
      <c r="E2" s="142" t="s">
        <v>39106</v>
      </c>
      <c r="F2" s="121">
        <v>45994.265324074076</v>
      </c>
      <c r="G2" s="72">
        <f ca="1">IFERROR(NOW()-F2,"-")</f>
        <v>0.21666574073606171</v>
      </c>
      <c r="H2" s="121">
        <v>45994.246701388889</v>
      </c>
      <c r="I2" s="119" t="str">
        <f>IFERROR(VLOOKUP(D2,DB!A:F,6,0),"")</f>
        <v>Generator-SG</v>
      </c>
      <c r="J2" s="119" t="str">
        <f>IFERROR(VLOOKUP(D2,DB!A:G,7,0),"")</f>
        <v>Dead</v>
      </c>
      <c r="K2" s="122" t="s">
        <v>39207</v>
      </c>
      <c r="L2" s="137" t="str">
        <f>IFERROR(VLOOKUP(D2,DB!A:I,9,0),"")</f>
        <v>Latis</v>
      </c>
    </row>
    <row r="3" spans="1:16382" ht="31.5" customHeight="1">
      <c r="A3" s="118" t="s">
        <v>39208</v>
      </c>
      <c r="B3" s="119" t="str">
        <f>IFERROR(VLOOKUP(D3,DB!A:K,11,0),"")</f>
        <v>R6</v>
      </c>
      <c r="C3" s="120">
        <v>9</v>
      </c>
      <c r="D3" s="119" t="s">
        <v>29935</v>
      </c>
      <c r="E3" s="142" t="s">
        <v>39185</v>
      </c>
      <c r="F3" s="121">
        <v>45994.307106481479</v>
      </c>
      <c r="G3" s="72">
        <f ca="1">IFERROR(NOW()-F3,"-")</f>
        <v>0.17488333333312767</v>
      </c>
      <c r="H3" s="121">
        <v>45994.299583333333</v>
      </c>
      <c r="I3" s="119" t="str">
        <f>IFERROR(VLOOKUP(D3,DB!A:F,6,0),"")</f>
        <v>SCECO</v>
      </c>
      <c r="J3" s="119" t="str">
        <f>IFERROR(VLOOKUP(D3,DB!A:G,7,0),"")</f>
        <v>Dead</v>
      </c>
      <c r="K3" s="122" t="s">
        <v>39209</v>
      </c>
      <c r="L3" s="137" t="str">
        <f>IFERROR(VLOOKUP(D3,DB!A:I,9,0),"")</f>
        <v>Latis</v>
      </c>
    </row>
    <row r="4" spans="1:16382" ht="31.5" customHeight="1">
      <c r="A4" s="118"/>
      <c r="B4" s="119" t="str">
        <f>IFERROR(VLOOKUP(D4,DB!A:K,11,0),"")</f>
        <v/>
      </c>
      <c r="C4" s="120"/>
      <c r="D4" s="119"/>
      <c r="E4" s="142"/>
      <c r="F4" s="121"/>
      <c r="G4" s="72">
        <f ca="1">IFERROR(NOW()-F4,"-")</f>
        <v>45994.481989814813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45994.481989814813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45994.481989814813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45994.481989814813</v>
      </c>
      <c r="H7" s="121"/>
      <c r="I7" s="119" t="str">
        <f>IFERROR(VLOOKUP(D7,DB!A:F,6,0),"")</f>
        <v/>
      </c>
      <c r="J7" s="119" t="str">
        <f>IFERROR(VLOOKUP(D7,DB!A:G,7,0),"")</f>
        <v/>
      </c>
      <c r="K7" s="122" t="s">
        <v>39210</v>
      </c>
      <c r="L7" s="137" t="str">
        <f>IFERROR(VLOOKUP(D7,DB!A:I,9,0),"")</f>
        <v/>
      </c>
    </row>
    <row r="8" spans="1:16382" ht="31.5" customHeight="1">
      <c r="A8" s="118"/>
      <c r="B8" s="119" t="str">
        <f>IFERROR(VLOOKUP(D8,DB!A:K,11,0),"")</f>
        <v/>
      </c>
      <c r="C8" s="120"/>
      <c r="D8" s="119"/>
      <c r="E8" s="142"/>
      <c r="F8" s="121"/>
      <c r="G8" s="72">
        <f ca="1">IFERROR(NOW()-F8,"-")</f>
        <v>45994.481989814813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45994.481989814813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45994.481989814813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45994.481989814813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45994.481989814813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45994.481989814813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45994.481989814813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45994.481989814813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45994.481989814813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45994.481989814813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45994.481989814813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45994.481989814813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45994.481989814813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45994.481989814813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45994.481989814813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45994.481989814813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45994.481989814813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45994.481989814813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45994.481989814813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45994.481989814813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45994.481989814813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45994.481989814813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45994.481989814813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45994.481989814813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45994.481989814813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45994.481989814813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45994.481989814813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45994.481989814813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45994.481989814813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45994.481989814813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45994.481989814813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45994.481989814813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45994.481989814813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45994.481989814813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45994.481989814813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45994.481989814813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45994.481989814813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45994.481989814813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45994.481989814813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45994.481989814813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45994.481989814813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45994.481989814813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45994.481989814813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45994.481989814813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45994.481989814813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45994.481989814813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45994.481989814813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45994.481989814813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45994.481989814813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45994.481989814813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45994.481989814813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45994.481989814813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45994.481989814813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45994.481989814813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45994.481989814813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45994.481989814813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45994.481989814813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45994.481989814813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45994.481989814813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45994.481989814813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45994.481989814813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45994.481989814813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45994.481989814813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45994.481989814813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45994.481989814813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45994.481989814813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45994.481989814813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45994.481989814813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45994.481989814813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45994.481989814813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45994.481989814813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45994.481989814813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45994.481989814813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45994.481989814813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45994.481989814813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45994.481989814813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45994.481989814813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45994.481989814813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45994.481989814813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45994.481989814813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45994.481989814813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45994.481989814813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45994.481989814813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45994.481989814813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45994.481989814813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45994.481989814813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45994.481989814813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45994.481989814813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45994.481989814813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45994.481989814813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45994.481989814813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45994.481989814813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45994.481989814813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45994.481989814813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45994.481989814813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45994.481989814813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45994.481989814813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45994.481989814813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45994.481989814813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45994.481989814813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45994.481989814813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45994.481989814813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45994.481989814813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45994.481989814813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45994.481989814813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45994.481989814813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45994.481989814813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45994.481989814813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45994.481989814813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45994.481989814813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45994.481989814813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45994.481989814813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45994.481989814813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45994.481989814813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45994.481989814813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45994.481989814813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45994.481989814813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45994.481989814813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45994.481989814813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45994.481989814813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45994.481989814813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45994.481989814813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45994.481989814813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45994.481989814813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45994.481989814813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45994.481989814813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45994.481989814813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45994.481989814813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45994.481989814813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45994.481989814813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45994.481989814813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45994.481989814813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45994.481989814813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45994.481989814813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45994.481989814813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45994.481989814813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45994.481989814813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45994.481989814813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45994.481989814813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45994.481989814813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45994.481989814813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45994.481989814813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45994.481989814813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45994.481989814813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45994.481989814813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45994.481989814813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45994.481989814813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45994.481989814813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45994.481989814813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45994.481989814813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45994.481989814813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45994.481989814813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45994.481989814813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45994.481989814813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45994.481989814813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45994.481989814813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45994.481989814813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45994.481989814813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45994.481989814813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45994.481989814813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45994.481989814813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45994.481989814813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45994.481989814813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45994.481989814813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45994.481989814813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45994.481989814813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45994.481989814813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45994.481989814813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45994.481989814813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45994.481989814813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45994.481989814813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45994.481989814813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45994.481989814813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45994.481989814813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45994.481989814813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45994.481989814813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45994.481989814813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45994.481989814813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45994.481989814813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45994.481989814813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45994.481989814813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45994.481989814813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45994.481989814813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45994.481989814813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45994.481989814813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45994.481989814813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45994.481989814813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45994.481989814813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45994.481989814813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45994.481989814813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45994.481989814813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45994.481989814813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45994.481989814813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45994.481989814813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45994.481989814813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45994.481989814813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45994.481989814813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45994.481989814813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45994.481989814813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45994.481989814813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45994.481989814813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45994.481989814813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45994.481989814813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45994.481989814813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45994.481989814813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45994.481989814813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45994.481989814813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45994.481989814813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45994.481989814813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45994.481989814813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45994.481989814813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45994.481989814813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45994.481989814813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45994.481989814813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45994.481989814813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45994.481989814813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45994.481989814813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45994.481989814813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45994.481989814813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45994.481989814813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45994.481989814813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45994.481989814813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45994.481989814813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45994.481989814813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45994.481989814813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45994.481989814813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45994.481989814813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45994.481989814813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45994.481989814813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45994.481989814813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45994.481989814813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45994.481989814813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45994.481989814813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45994.481989814813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45994.481989814813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45994.481989814813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45994.481989814813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45994.481989814813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45994.481989814813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45994.481989814813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45994.481989814813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45994.481989814813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45994.481989814813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45994.481989814813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45994.481989814813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45994.481989814813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45994.481989814813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45994.481989814813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45994.481989814813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45994.481989814813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45994.481989814813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45994.481989814813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45994.481989814813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45994.481989814813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45994.481989814813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45994.481989814813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45994.481989814813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45994.481989814813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45994.481989814813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45994.481989814813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45994.481989814813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45994.481989814813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45994.481989814813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45994.481989814813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45994.481989814813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45994.481989814813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45994.481989814813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45994.481989814813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45994.481989814813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45994.481989814813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45994.481989814813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45994.481989814813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45994.481989814813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45994.481989814813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45994.481989814813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45994.481989814813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45994.481989814813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45994.481989814813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45994.481989814813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45994.481989814813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45994.481989814813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45994.481989814813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45994.481989814813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45994.481989814813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45994.481989814813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45994.481989814813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45994.481989814813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45994.481989814813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45994.481989814813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45994.481989814813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45994.481989814813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45994.481989814813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45994.481989814813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45994.481989814813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45994.481989814813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45994.481989814813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45994.481989814813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45994.481989814813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45994.481989814813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45994.481989814813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45994.481989814813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45994.481989814813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45994.481989814813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45994.481989814813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45994.481989814813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45994.481989814813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45994.481989814813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45994.481989814813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45994.481989814813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45994.481989814813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45994.481989814813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45994.481989814813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45994.481989814813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45994.481989814813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45994.481989814813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45994.481989814813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45994.481989814813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45994.481989814813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45994.481989814813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45994.481989814813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45994.481989814813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45994.481989814813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45994.481989814813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45994.481989814813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45994.481989814813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45994.481989814813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45994.481989814813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45994.481989814813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45994.481989814813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45994.481989814813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45994.481989814813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45994.481989814813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45994.481989814813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45994.481989814813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45994.481989814813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45994.481989814813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45994.481989814813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45994.481989814813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45994.481989814813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45994.481989814813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45994.481989814813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45994.481989814813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45994.481989814813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45994.481989814813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45994.481989814813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45994.481989814813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45994.481989814813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45994.481989814813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45994.481989814813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45994.481989814813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45994.481989814813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45994.481989814813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45994.481989814813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45994.481989814813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45994.481989814813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45994.481989814813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45994.481989814813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45994.481989814813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45994.481989814813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45994.481989814813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45994.481989814813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45994.481989814813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45994.481989814813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45994.481989814813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45994.481989814813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45994.481989814813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45994.481989814813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45994.481989814813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45994.481989814813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45994.481989814813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45994.481989814813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45994.481989814813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45994.481989814813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45994.481989814813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45994.481989814813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45994.481989814813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45994.481989814813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45994.481989814813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45994.481989814813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45994.481989814813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45994.481989814813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45994.481989814813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45994.481989814813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45994.481989814813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45994.481989814813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45994.481989814813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45994.481989814813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45994.481989814813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45994.481989814813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45994.481989814813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45994.481989814813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45994.481989814813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45994.481989814813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45994.481989814813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45994.481989814813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45994.481989814813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45994.481989814813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45994.481989814813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45994.481989814813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45994.481989814813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45994.481989814813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45994.481989814813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45994.481989814813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45994.481989814813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45994.481989814813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45994.481989814813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45994.481989814813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45994.481989814813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45994.481989814813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45994.481989814813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45994.481989814813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45994.481989814813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45994.481989814813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45994.481989814813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45994.481989814813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45994.481989814813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45994.481989814813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45994.481989814813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45994.481989814813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45994.481989814813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45994.481989814813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45994.481989814813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45994.481989814813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45994.481989814813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45994.481989814813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45994.481989814813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45994.481989814813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45994.481989814813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45994.481989814813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45994.481989814813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45994.481989814813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45994.481989814813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45994.481989814813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45994.481989814813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45994.481989814813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45994.481989814813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45994.481989814813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45994.481989814813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45994.481989814813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45994.481989814813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45994.481989814813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45994.481989814813</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45994.481989814813</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2025-12-03T08:34:16Z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