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783" documentId="120_S{2AC9BD13-BADA-5192-A53E-5A8FF88502F6}" xr6:coauthVersionLast="47" xr6:coauthVersionMax="47" xr10:uidLastSave="{F7E58873-ED35-44A1-B6BB-D1B44BAF173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L7" i="1"/>
  <c r="L8" i="1"/>
  <c r="J3" i="1"/>
  <c r="J4" i="1"/>
  <c r="J5" i="1"/>
  <c r="J6" i="1"/>
  <c r="J7" i="1"/>
  <c r="J8" i="1"/>
  <c r="I3" i="1"/>
  <c r="I4" i="1"/>
  <c r="I5" i="1"/>
  <c r="I6" i="1"/>
  <c r="I7" i="1"/>
  <c r="I8" i="1"/>
  <c r="G3" i="1"/>
  <c r="G4" i="1"/>
  <c r="G5" i="1"/>
  <c r="G6" i="1"/>
  <c r="G7" i="1"/>
  <c r="G8" i="1"/>
  <c r="B3" i="1"/>
  <c r="B4" i="1"/>
  <c r="B5" i="1"/>
  <c r="B6" i="1"/>
  <c r="B7" i="1"/>
  <c r="B8"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3" i="4"/>
  <c r="G3" i="4"/>
  <c r="I3" i="4"/>
  <c r="J3" i="4"/>
  <c r="L3" i="4"/>
  <c r="B4" i="4"/>
  <c r="G4" i="4"/>
  <c r="I4" i="4"/>
  <c r="J4" i="4"/>
  <c r="L4"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<sst xmlns="http://schemas.openxmlformats.org/spreadsheetml/2006/main" count="180281" uniqueCount="39125">
  <si>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</si>
  <si>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</si>
  <si>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</si>
  <si>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</si>
  <si>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</si>
  <si>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</si>
  <si>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</si>
  <si>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</si>
  <si>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</si>
  <si>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</si>
  <si>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</si>
  <si>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</si>
  <si>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</si>
  <si>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</si>
  <si>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</si>
  <si>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</si>
  <si>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</si>
  <si>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</si>
  <si>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</si>
  <si>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</si>
  <si>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</si>
  <si>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</si>
  <si>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</si>
  <si>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</si>
  <si>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</si>
  <si>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</si>
  <si>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</si>
  <si>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</si>
  <si>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</si>
  <si>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</si>
  <si>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</si>
  <si>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</si>
  <si>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</si>
  <si>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</si>
  <si>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</si>
  <si>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</si>
  <si>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</si>
  <si>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</si>
  <si>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</si>
  <si>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</si>
  <si>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</si>
  <si>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</si>
  <si>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</si>
  <si>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</si>
  <si>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</si>
  <si>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</si>
  <si>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</si>
  <si>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</si>
  <si>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</si>
  <si>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</si>
  <si>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</si>
  <si>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</si>
  <si>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</si>
  <si>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</si>
  <si>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</si>
  <si>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</si>
  <si>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</si>
  <si>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</si>
  <si>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</si>
  <si>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</si>
  <si>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</si>
  <si>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</si>
  <si>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</si>
  <si>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</si>
  <si>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</si>
  <si>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</si>
  <si>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</si>
  <si>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</si>
  <si>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</si>
  <si>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</si>
  <si>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</si>
  <si>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</si>
  <si>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</si>
  <si>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</si>
  <si>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</si>
  <si>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</si>
  <si>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</si>
  <si>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</si>
  <si>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</si>
  <si>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</si>
  <si>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</si>
  <si>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</si>
  <si>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</si>
  <si>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</si>
  <si>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</si>
  <si>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</si>
  <si>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</si>
  <si>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</si>
  <si>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</si>
  <si>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</si>
  <si>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</si>
  <si>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</si>
  <si>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</si>
  <si>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</si>
  <si>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</si>
  <si>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</si>
  <si>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</si>
  <si>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</si>
  <si>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</si>
  <si>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</si>
  <si>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</si>
  <si>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</si>
  <si>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</si>
  <si>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</si>
  <si>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</si>
  <si>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</si>
  <si>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</si>
  <si>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</si>
  <si>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</si>
  <si>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</si>
  <si>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</si>
  <si>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</si>
  <si>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</si>
  <si>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</si>
  <si>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</si>
  <si>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</si>
  <si>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</si>
  <si>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</si>
  <si>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</si>
  <si>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</si>
  <si>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</si>
  <si>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</si>
  <si>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</si>
  <si>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</si>
  <si>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</si>
  <si>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</si>
  <si>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</si>
  <si>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</si>
  <si>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</si>
  <si>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</si>
  <si>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</si>
  <si>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</si>
  <si>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</si>
  <si>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</si>
  <si>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</si>
  <si>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</si>
  <si>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</si>
  <si>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</si>
  <si>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</si>
  <si>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</si>
  <si>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</si>
  <si>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</si>
  <si>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</si>
  <si>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</si>
  <si>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</si>
  <si>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</si>
  <si>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</si>
  <si>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</si>
  <si>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</si>
  <si>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</si>
  <si>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</si>
  <si>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</si>
  <si>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</si>
  <si>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</si>
  <si>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</si>
  <si>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</si>
  <si>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</si>
  <si>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</si>
  <si>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</si>
  <si>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</si>
  <si>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</si>
  <si>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</si>
  <si>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</si>
  <si>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</si>
  <si>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</si>
  <si>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</si>
  <si>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</si>
  <si>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</si>
  <si>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</si>
  <si>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</si>
  <si>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</si>
  <si>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</si>
  <si>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</si>
  <si>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</si>
  <si>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</si>
  <si>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</si>
  <si>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</si>
  <si>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</si>
  <si>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</si>
  <si>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</si>
  <si>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</si>
  <si>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</si>
  <si>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</si>
  <si>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</si>
  <si>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</si>
  <si>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</si>
  <si>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</si>
  <si>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</si>
  <si>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</si>
  <si>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</si>
  <si>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</si>
  <si>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</si>
  <si>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</si>
  <si>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</si>
  <si>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</si>
  <si>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</si>
  <si>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</si>
  <si>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</si>
  <si>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</si>
  <si>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</si>
  <si>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</si>
  <si>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</si>
  <si>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</si>
  <si>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</si>
  <si>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</si>
  <si>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</si>
  <si>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</si>
  <si>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</si>
  <si>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</si>
  <si>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</si>
  <si>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</si>
  <si>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</si>
  <si>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</si>
  <si>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</si>
  <si>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</si>
  <si>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</si>
  <si>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</si>
  <si>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</si>
  <si>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</si>
  <si>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</si>
  <si>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</si>
  <si>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</si>
  <si>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</si>
  <si>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</si>
  <si>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</si>
  <si>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</si>
  <si>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</si>
  <si>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</si>
  <si>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</si>
  <si>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</si>
  <si>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</si>
  <si>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</si>
  <si>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</si>
  <si>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</si>
  <si>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</si>
  <si>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</si>
  <si>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</si>
  <si>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</si>
  <si>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</si>
  <si>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</si>
  <si>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</si>
  <si>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</si>
  <si>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</si>
  <si>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</si>
  <si>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</si>
  <si>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</si>
  <si>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</si>
  <si>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</si>
  <si>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</si>
  <si>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</si>
  <si>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</si>
  <si>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</si>
  <si>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</si>
  <si>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</si>
  <si>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</si>
  <si>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</si>
  <si>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</si>
  <si>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</si>
  <si>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</si>
  <si>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</si>
  <si>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</si>
  <si>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</si>
  <si>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</si>
  <si>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</si>
  <si>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</si>
  <si>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</si>
  <si>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</si>
  <si>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</si>
  <si>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</si>
  <si>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</si>
  <si>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</si>
  <si>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</si>
  <si>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</si>
  <si>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</si>
  <si>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</si>
  <si>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</si>
  <si>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</si>
  <si>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</si>
  <si>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</si>
  <si>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</si>
  <si>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</si>
  <si>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</si>
  <si>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</si>
  <si>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</si>
  <si>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</si>
  <si>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</si>
  <si>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</si>
  <si>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</si>
  <si>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</si>
  <si>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</si>
  <si>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</si>
  <si>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</si>
  <si>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</si>
  <si>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</si>
  <si>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</si>
  <si>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</si>
  <si>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</si>
  <si>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</si>
  <si>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</si>
  <si>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</si>
  <si>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</si>
  <si>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</si>
  <si>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</si>
  <si>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</si>
  <si>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</si>
  <si>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</si>
  <si>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</si>
  <si>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</si>
  <si>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</si>
  <si>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</si>
  <si>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</si>
  <si>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</si>
  <si>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</si>
  <si>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</si>
  <si>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</si>
  <si>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</si>
  <si>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</si>
  <si>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</si>
  <si>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</si>
  <si>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</si>
  <si>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</si>
  <si>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</si>
  <si>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</si>
  <si>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</si>
  <si>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</si>
  <si>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</si>
  <si>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</si>
  <si>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</si>
  <si>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</si>
  <si>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</si>
  <si>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</si>
  <si>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</si>
  <si>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</si>
  <si>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</si>
  <si>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</si>
  <si>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</si>
  <si>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</si>
  <si>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</si>
  <si>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</si>
  <si>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</si>
  <si>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</si>
  <si>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</si>
  <si>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</si>
  <si>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</si>
  <si>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</si>
  <si>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</si>
  <si>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</si>
  <si>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</si>
  <si>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</si>
  <si>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</si>
  <si>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</si>
  <si>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</si>
  <si>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</si>
  <si>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</si>
  <si>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</si>
  <si>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</si>
  <si>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</si>
  <si>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</si>
  <si>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</si>
  <si>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</si>
  <si>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</si>
  <si>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</si>
  <si>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</si>
  <si>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</si>
  <si>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</si>
  <si>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</si>
  <si>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</si>
  <si>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</si>
  <si>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</si>
  <si>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</si>
  <si>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</si>
  <si>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</si>
  <si>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</si>
  <si>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</si>
  <si>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</si>
  <si>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</si>
  <si>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</si>
  <si>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</si>
  <si>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</si>
  <si>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</si>
  <si>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</si>
  <si>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</si>
  <si>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</si>
  <si>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</si>
  <si>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</si>
  <si>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</si>
  <si>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</si>
  <si>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</si>
  <si>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</si>
  <si>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</si>
  <si>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</si>
  <si>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</si>
  <si>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</si>
  <si>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</si>
  <si>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</si>
  <si>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</si>
  <si>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</si>
  <si>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</si>
  <si>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</si>
  <si>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</si>
  <si>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</si>
  <si>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</si>
  <si>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</si>
  <si>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</si>
  <si>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</si>
  <si>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</si>
  <si>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</si>
  <si>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</si>
  <si>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</si>
  <si>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</si>
  <si>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</si>
  <si>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</si>
  <si>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</si>
  <si>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</si>
  <si>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</si>
  <si>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</si>
  <si>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</si>
  <si>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</si>
  <si>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</si>
  <si>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</si>
  <si>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</si>
  <si>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</si>
  <si>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</si>
  <si>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</si>
  <si>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</si>
  <si>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</si>
  <si>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</si>
  <si>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</si>
  <si>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</si>
  <si>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</si>
  <si>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</si>
  <si>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</si>
  <si>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</si>
  <si>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</si>
  <si>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</si>
  <si>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</si>
  <si>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</si>
  <si>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</si>
  <si>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</si>
  <si>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</si>
  <si>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</si>
  <si>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</si>
  <si>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</si>
  <si>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</si>
  <si>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</si>
  <si>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</si>
  <si>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</si>
  <si>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</si>
  <si>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</si>
  <si>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</si>
  <si>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</si>
  <si>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</si>
  <si>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</si>
  <si>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</si>
  <si>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</si>
  <si>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</si>
  <si>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</si>
  <si>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</si>
  <si>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</si>
  <si>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</si>
  <si>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</si>
  <si>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</si>
  <si>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</si>
  <si>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</si>
  <si>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</si>
  <si>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</si>
  <si>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</si>
  <si>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</si>
  <si>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</si>
  <si>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</si>
  <si>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</si>
  <si>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</si>
  <si>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</si>
  <si>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</si>
  <si>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</si>
  <si>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</si>
  <si>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</si>
  <si>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</si>
  <si>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</si>
  <si>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</si>
  <si>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</si>
  <si>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</si>
  <si>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</si>
  <si>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</si>
  <si>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</si>
  <si>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</si>
  <si>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</si>
  <si>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</si>
  <si>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</si>
  <si>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</si>
  <si>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</si>
  <si>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</si>
  <si>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</si>
  <si>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</si>
  <si>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</si>
  <si>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</si>
  <si>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</si>
  <si>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</si>
  <si>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</si>
  <si>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</si>
  <si>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</si>
  <si>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</si>
  <si>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</si>
  <si>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</si>
  <si>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</si>
  <si>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</si>
  <si>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</si>
  <si>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</si>
  <si>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</si>
  <si>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</si>
  <si>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</si>
  <si>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</si>
  <si>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</si>
  <si>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</si>
  <si>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</si>
  <si>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</si>
  <si>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</si>
  <si>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</si>
  <si>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</si>
  <si>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</si>
  <si>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</si>
  <si>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</si>
  <si>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</si>
  <si>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</si>
  <si>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</si>
  <si>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</si>
  <si>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</si>
  <si>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</si>
  <si>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</si>
  <si>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</si>
  <si>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</si>
  <si>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</si>
  <si>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</si>
  <si>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</si>
  <si>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</si>
  <si>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</si>
  <si>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</si>
  <si>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</si>
  <si>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</si>
  <si>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</si>
  <si>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</si>
  <si>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</si>
  <si>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</si>
  <si>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</si>
  <si>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</si>
  <si>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</si>
  <si>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</si>
  <si>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</si>
  <si>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</si>
  <si>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</si>
  <si>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</si>
  <si>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</si>
  <si>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</si>
  <si>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</si>
  <si>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</si>
  <si>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</si>
  <si>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</si>
  <si>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</si>
  <si>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</si>
  <si>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</si>
  <si>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</si>
  <si>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</si>
  <si>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</si>
  <si>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</si>
  <si>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</si>
  <si>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</si>
  <si>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</si>
  <si>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</si>
  <si>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</si>
  <si>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</si>
  <si>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</si>
  <si>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</si>
  <si>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</si>
  <si>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</si>
  <si>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</si>
  <si>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</si>
  <si>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</si>
  <si>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</si>
  <si>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</si>
  <si>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</si>
  <si>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</si>
  <si>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</si>
  <si>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</si>
  <si>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</si>
  <si>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</si>
  <si>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</si>
  <si>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</si>
  <si>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</si>
  <si>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</si>
  <si>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</si>
  <si>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</si>
  <si>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</si>
  <si>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</si>
  <si>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</si>
  <si>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</si>
  <si>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</si>
  <si>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</si>
  <si>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</si>
  <si>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</si>
  <si>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</si>
  <si>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</si>
  <si>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</si>
  <si>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</si>
  <si>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</si>
  <si>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</si>
  <si>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</si>
  <si>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</si>
  <si>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</si>
  <si>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</si>
  <si>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</si>
  <si>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</si>
  <si>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</si>
  <si>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</si>
  <si>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</si>
  <si>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</si>
  <si>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</si>
  <si>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</si>
  <si>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</si>
  <si>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</si>
  <si>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</si>
  <si>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</si>
  <si>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</si>
  <si>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</si>
  <si>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</si>
  <si>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</si>
  <si>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</si>
  <si>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</si>
  <si>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</si>
  <si>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</si>
  <si>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</si>
  <si>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</si>
  <si>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</si>
  <si>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</si>
  <si>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</si>
  <si>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</si>
  <si>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</si>
  <si>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</si>
  <si>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</si>
  <si>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</si>
  <si>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</si>
  <si>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</si>
  <si>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</si>
  <si>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</si>
  <si>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</si>
  <si>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</si>
  <si>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</si>
  <si>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</si>
  <si>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</si>
  <si>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</si>
  <si>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</si>
  <si>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</si>
  <si>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</si>
  <si>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</si>
  <si>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</si>
  <si>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</si>
  <si>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</si>
  <si>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</si>
  <si>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</si>
  <si>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</si>
  <si>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</si>
  <si>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</si>
  <si>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</si>
  <si>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</si>
  <si>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</si>
  <si>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</si>
  <si>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</si>
  <si>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</si>
  <si>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</si>
  <si>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</si>
  <si>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</si>
  <si>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</si>
  <si>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</si>
  <si>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</si>
  <si>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</si>
  <si>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</si>
  <si>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</si>
  <si>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</si>
  <si>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</si>
  <si>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</si>
  <si>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</si>
  <si>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</si>
  <si>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</si>
  <si>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</si>
  <si>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</si>
  <si>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</si>
  <si>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</si>
  <si>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</si>
  <si>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</si>
  <si>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</si>
  <si>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</si>
  <si>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</si>
  <si>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</si>
  <si>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</si>
  <si>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</si>
  <si>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</si>
  <si>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</si>
  <si>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</si>
  <si>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</si>
  <si>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</si>
  <si>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</si>
  <si>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</si>
  <si>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</si>
  <si>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</si>
  <si>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</si>
  <si>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</si>
  <si>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</si>
  <si>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</si>
  <si>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</si>
  <si>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</si>
  <si>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</si>
  <si>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</si>
  <si>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</si>
  <si>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</si>
  <si>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</si>
  <si>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</si>
  <si>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</si>
  <si>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</si>
  <si>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</si>
  <si>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</si>
  <si>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</si>
  <si>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</si>
  <si>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</si>
  <si>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</si>
  <si>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</si>
  <si>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</si>
  <si>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</si>
  <si>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</si>
  <si>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</si>
  <si>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</si>
  <si>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</si>
  <si>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</si>
  <si>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</si>
  <si>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</si>
  <si>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</si>
  <si>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</si>
  <si>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</si>
  <si>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</si>
  <si>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</si>
  <si>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</si>
  <si>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</si>
  <si>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</si>
  <si>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</si>
  <si>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</si>
  <si>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</si>
  <si>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</si>
  <si>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</si>
  <si>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</si>
  <si>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</si>
  <si>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</si>
  <si>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</si>
  <si>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</si>
  <si>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</si>
  <si>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</si>
  <si>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</si>
  <si>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</si>
  <si>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</si>
  <si>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</si>
  <si>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</si>
  <si>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</si>
  <si>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</si>
  <si>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</si>
  <si>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</si>
  <si>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</si>
  <si>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</si>
  <si>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</si>
  <si>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</si>
  <si>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</si>
  <si>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</si>
  <si>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</si>
  <si>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</si>
  <si>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</si>
  <si>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</si>
  <si>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</si>
  <si>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</si>
  <si>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</si>
  <si>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</si>
  <si>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</si>
  <si>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</si>
  <si>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</si>
  <si>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</si>
  <si>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</si>
  <si>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</si>
  <si>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</si>
  <si>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</si>
  <si>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</si>
  <si>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</si>
  <si>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</si>
  <si>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</si>
  <si>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</si>
  <si>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</si>
  <si>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</si>
  <si>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</si>
  <si>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</si>
  <si>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</si>
  <si>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</si>
  <si>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</si>
  <si>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</si>
  <si>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</si>
  <si>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</si>
  <si>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</si>
  <si>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</si>
  <si>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</si>
  <si>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</si>
  <si>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</si>
  <si>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</si>
  <si>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</si>
  <si>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</si>
  <si>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</si>
  <si>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</si>
  <si>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</si>
  <si>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</si>
  <si>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</si>
  <si>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</si>
  <si>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</si>
  <si>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</si>
  <si>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</si>
  <si>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</si>
  <si>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</si>
  <si>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</si>
  <si>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</si>
  <si>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</si>
  <si>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</si>
  <si>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</si>
  <si>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</si>
  <si>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</si>
  <si>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</si>
  <si>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</si>
  <si>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</si>
  <si>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</si>
  <si>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</si>
  <si>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</si>
  <si>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</si>
  <si>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</si>
  <si>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</si>
  <si>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</si>
  <si>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</si>
  <si>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</si>
  <si>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</si>
  <si>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</si>
  <si>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</si>
  <si>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</si>
  <si>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</si>
  <si>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</si>
  <si>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</si>
  <si>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</si>
  <si>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</si>
  <si>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</si>
  <si>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</si>
  <si>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</si>
  <si>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</si>
  <si>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</si>
  <si>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</si>
  <si>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</si>
  <si>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</si>
  <si>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</si>
  <si>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</si>
  <si>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</si>
  <si>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</si>
  <si>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</si>
  <si>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</si>
  <si>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</si>
  <si>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</si>
  <si>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</si>
  <si>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</si>
  <si>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</si>
  <si>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</si>
  <si>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</si>
  <si>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</si>
  <si>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</si>
  <si>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</si>
  <si>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</si>
  <si>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</si>
  <si>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</si>
  <si>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</si>
  <si>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</si>
  <si>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</si>
  <si>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</si>
  <si>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</si>
  <si>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</si>
  <si>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</si>
  <si>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</si>
  <si>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</si>
  <si>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</si>
  <si>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</si>
  <si>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</si>
  <si>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</si>
  <si>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</si>
  <si>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</si>
  <si>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</si>
  <si>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</si>
  <si>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</si>
  <si>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</si>
  <si>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</si>
  <si>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</si>
  <si>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</si>
  <si>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</si>
  <si>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</si>
  <si>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</si>
  <si>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</si>
  <si>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</si>
  <si>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</si>
  <si>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</si>
  <si>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</si>
  <si>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</si>
  <si>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</si>
  <si>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</si>
  <si>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</si>
  <si>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</si>
  <si>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</si>
  <si>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</si>
  <si>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</si>
  <si>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</si>
  <si>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</si>
  <si>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</si>
  <si>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</si>
  <si>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</si>
  <si>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</si>
  <si>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</si>
  <si>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</si>
  <si>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</si>
  <si>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</si>
  <si>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</si>
  <si>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</si>
  <si>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</si>
  <si>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</si>
  <si>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</si>
  <si>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</si>
  <si>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</si>
  <si>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</si>
  <si>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</si>
  <si>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</si>
  <si>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</si>
  <si>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</si>
  <si>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</si>
  <si>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</si>
  <si>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</si>
  <si>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</si>
  <si>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</si>
  <si>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</si>
  <si>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</si>
  <si>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</si>
  <si>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</si>
  <si>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</si>
  <si>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</si>
  <si>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</si>
  <si>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</si>
  <si>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</si>
  <si>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</si>
  <si>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</si>
  <si>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</si>
  <si>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</si>
  <si>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</si>
  <si>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</si>
  <si>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</si>
  <si>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</si>
  <si>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</si>
  <si>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</si>
  <si>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</si>
  <si>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</si>
  <si>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</si>
  <si>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</si>
  <si>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</si>
  <si>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</si>
  <si>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</si>
  <si>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</si>
  <si>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</si>
  <si>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</si>
  <si>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</si>
  <si>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</si>
  <si>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</si>
  <si>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</si>
  <si>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</si>
  <si>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</si>
  <si>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</si>
  <si>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</si>
  <si>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</si>
  <si>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</si>
  <si>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</si>
  <si>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</si>
  <si>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</si>
  <si>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</si>
  <si>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</si>
  <si>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</si>
  <si>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</si>
  <si>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</si>
  <si>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</si>
  <si>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</si>
  <si>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</si>
  <si>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</si>
  <si>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</si>
  <si>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</si>
  <si>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</si>
  <si>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</si>
  <si>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</si>
  <si>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</si>
  <si>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</si>
  <si>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</si>
  <si>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</si>
  <si>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</si>
  <si>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</si>
  <si>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</si>
  <si>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</si>
  <si>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</si>
  <si>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</si>
  <si>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</si>
  <si>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</si>
  <si>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</si>
  <si>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</si>
  <si>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</si>
  <si>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</si>
  <si>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</si>
  <si>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</si>
  <si>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</si>
  <si>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</si>
  <si>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</si>
  <si>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</si>
  <si>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</si>
  <si>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</si>
  <si>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</si>
  <si>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</si>
  <si>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</si>
  <si>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</si>
  <si>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</si>
  <si>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</si>
  <si>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</si>
  <si>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</si>
  <si>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</si>
  <si>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</si>
  <si>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</si>
  <si>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</si>
  <si>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</si>
  <si>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</si>
  <si>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</si>
  <si>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</si>
  <si>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</si>
  <si>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</si>
  <si>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</si>
  <si>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</si>
  <si>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</si>
  <si>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</si>
  <si>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</si>
  <si>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</si>
  <si>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</si>
  <si>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</si>
  <si>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</si>
  <si>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</si>
  <si>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</si>
  <si>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</si>
  <si>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</si>
  <si>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</si>
  <si>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</si>
  <si>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</si>
  <si>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</si>
  <si>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</si>
  <si>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</si>
  <si>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</si>
  <si>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</si>
  <si>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</si>
  <si>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</si>
  <si>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</si>
  <si>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</si>
  <si>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</si>
  <si>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</si>
  <si>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</si>
  <si>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</si>
  <si>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</si>
  <si>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</si>
  <si>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</si>
  <si>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</si>
  <si>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</si>
  <si>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</si>
  <si>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</si>
  <si>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</si>
  <si>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</si>
  <si>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</si>
  <si>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</si>
  <si>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</si>
  <si>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</si>
  <si>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</si>
  <si>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</si>
  <si>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</si>
  <si>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</si>
  <si>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</si>
  <si>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</si>
  <si>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</si>
  <si>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</si>
  <si>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</si>
  <si>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</si>
  <si>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</si>
  <si>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</si>
  <si>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</si>
  <si>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</si>
  <si>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</si>
  <si>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</si>
  <si>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</si>
  <si>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</si>
  <si>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</si>
  <si>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</si>
  <si>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</si>
  <si>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</si>
  <si>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</si>
  <si>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</si>
  <si>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</si>
  <si>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</si>
  <si>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</si>
  <si>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</si>
  <si>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</si>
  <si>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</si>
  <si>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</si>
  <si>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</si>
  <si>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</si>
  <si>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</si>
  <si>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</si>
  <si>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</si>
  <si>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</si>
  <si>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</si>
  <si>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</si>
  <si>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</si>
  <si>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</si>
  <si>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</si>
  <si>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</si>
  <si>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</si>
  <si>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</si>
  <si>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</si>
  <si>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</si>
  <si>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</si>
  <si>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</si>
  <si>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</si>
  <si>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</si>
  <si>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</si>
  <si>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</si>
  <si>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</si>
  <si>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</si>
  <si>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</si>
  <si>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</si>
  <si>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</si>
  <si>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</si>
  <si>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</si>
  <si>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</si>
  <si>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</si>
  <si>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</si>
  <si>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</si>
  <si>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</si>
  <si>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</si>
  <si>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</si>
  <si>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</si>
  <si>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</si>
  <si>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</si>
  <si>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</si>
  <si>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</si>
  <si>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</si>
  <si>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</si>
  <si>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</si>
  <si>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</si>
  <si>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</si>
  <si>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</si>
  <si>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</si>
  <si>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</si>
  <si>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</si>
  <si>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</si>
  <si>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</si>
  <si>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</si>
  <si>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</si>
  <si>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</si>
  <si>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</si>
  <si>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</si>
  <si>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</si>
  <si>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</si>
  <si>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</si>
  <si>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</si>
  <si>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</si>
  <si>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</si>
  <si>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</si>
  <si>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</si>
  <si>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</si>
  <si>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</si>
  <si>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</si>
  <si>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</si>
  <si>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</si>
  <si>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</si>
  <si>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</si>
  <si>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</si>
  <si>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</si>
  <si>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</si>
  <si>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</si>
  <si>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</si>
  <si>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</si>
  <si>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</si>
  <si>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</si>
  <si>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</si>
  <si>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</si>
  <si>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</si>
  <si>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</si>
  <si>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</si>
  <si>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</si>
  <si>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</si>
  <si>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</si>
  <si>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</si>
  <si>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</si>
  <si>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</si>
  <si>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</si>
  <si>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</si>
  <si>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</si>
  <si>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</si>
  <si>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</si>
  <si>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</si>
  <si>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</si>
  <si>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</si>
  <si>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</si>
  <si>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</si>
  <si>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</si>
  <si>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</si>
  <si>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</si>
  <si>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</si>
  <si>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</si>
  <si>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</si>
  <si>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</si>
  <si>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</si>
  <si>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</si>
  <si>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</si>
  <si>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</si>
  <si>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</si>
  <si>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</si>
  <si>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</si>
  <si>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</si>
  <si>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</si>
  <si>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</si>
  <si>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</si>
  <si>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</si>
  <si>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</si>
  <si>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</si>
  <si>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</si>
  <si>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</si>
  <si>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</si>
  <si>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</si>
  <si>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</si>
  <si>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</si>
  <si>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</si>
  <si>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</si>
  <si>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</si>
  <si>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</si>
  <si>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</si>
  <si>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</si>
  <si>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</si>
  <si>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</si>
  <si>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</si>
  <si>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</si>
  <si>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</si>
  <si>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</si>
  <si>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</si>
  <si>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</si>
  <si>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</si>
  <si>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</si>
  <si>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</si>
  <si>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</si>
  <si>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</si>
  <si>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</si>
  <si>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</si>
  <si>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</si>
  <si>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</si>
  <si>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</si>
  <si>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</si>
  <si>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</si>
  <si>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</si>
  <si>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</si>
  <si>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</si>
  <si>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</si>
  <si>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</si>
  <si>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</si>
  <si>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</si>
  <si>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</si>
  <si>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</si>
  <si>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</si>
  <si>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</si>
  <si>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</si>
  <si>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</si>
  <si>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</si>
  <si>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</si>
  <si>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</si>
  <si>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</si>
  <si>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</si>
  <si>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</si>
  <si>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</si>
  <si>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</si>
  <si>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</si>
  <si>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</si>
  <si>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</si>
  <si>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</si>
  <si>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</si>
  <si>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</si>
  <si>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</si>
  <si>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</si>
  <si>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</si>
  <si>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</si>
  <si>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</si>
  <si>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</si>
  <si>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</si>
  <si>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</si>
  <si>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</si>
  <si>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</si>
  <si>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</si>
  <si>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</si>
  <si>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</si>
  <si>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</si>
  <si>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</si>
  <si>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</si>
  <si>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</si>
  <si>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</si>
  <si>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</si>
  <si>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</si>
  <si>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</si>
  <si>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</si>
  <si>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</si>
  <si>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</si>
  <si>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</si>
  <si>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</si>
  <si>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</si>
  <si>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</si>
  <si>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</si>
  <si>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</si>
  <si>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</si>
  <si>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</si>
  <si>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</si>
  <si>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</si>
  <si>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</si>
  <si>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</si>
  <si>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</si>
  <si>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</si>
  <si>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</si>
  <si>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</si>
  <si>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</si>
  <si>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</si>
  <si>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</si>
  <si>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</si>
  <si>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</si>
  <si>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</si>
  <si>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</si>
  <si>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</si>
  <si>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</si>
  <si>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</si>
  <si>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</si>
  <si>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</si>
  <si>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</si>
  <si>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</si>
  <si>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</si>
  <si>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</si>
  <si>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</si>
  <si>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</si>
  <si>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</si>
  <si>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</si>
  <si>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</si>
  <si>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</si>
  <si>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</si>
  <si>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</si>
  <si>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</si>
  <si>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</si>
  <si>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</si>
  <si>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</si>
  <si>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</si>
  <si>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</si>
  <si>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</si>
  <si>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</si>
  <si>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</si>
  <si>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</si>
  <si>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</si>
  <si>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</si>
  <si>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</si>
  <si>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</si>
  <si>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</si>
  <si>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</si>
  <si>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</si>
  <si>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</si>
  <si>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</si>
  <si>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</si>
  <si>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</si>
  <si>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</si>
  <si>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</si>
  <si>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</si>
  <si>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</si>
  <si>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</si>
  <si>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</si>
  <si>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</si>
  <si>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</si>
  <si>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</si>
  <si>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</si>
  <si>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</si>
  <si>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</si>
  <si>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</si>
  <si>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</si>
  <si>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</si>
  <si>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</si>
  <si>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</si>
  <si>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</si>
  <si>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</si>
  <si>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</si>
  <si>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</si>
  <si>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</si>
  <si>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</si>
  <si>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</si>
  <si>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</si>
  <si>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</si>
  <si>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</si>
  <si>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</si>
  <si>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</si>
  <si>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</si>
  <si>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</si>
  <si>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</si>
  <si>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</si>
  <si>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</si>
  <si>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</si>
  <si>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</si>
  <si>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</si>
  <si>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</si>
  <si>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</si>
  <si>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</si>
  <si>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</si>
  <si>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</si>
  <si>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</si>
  <si>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</si>
  <si>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</si>
  <si>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</si>
  <si>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</si>
  <si>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</si>
  <si>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</si>
  <si>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</si>
  <si>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</si>
  <si>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</si>
  <si>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</si>
  <si>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</si>
  <si>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</si>
  <si>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</si>
  <si>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</si>
  <si>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</si>
  <si>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</si>
  <si>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</si>
  <si>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</si>
  <si>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</si>
  <si>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</si>
  <si>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</si>
  <si>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</si>
  <si>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</si>
  <si>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</si>
  <si>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</si>
  <si>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</si>
  <si>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</si>
  <si>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</si>
  <si>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</si>
  <si>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</si>
  <si>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</si>
  <si>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</si>
  <si>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</si>
  <si>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</si>
  <si>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</si>
  <si>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</si>
  <si>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</si>
  <si>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</si>
  <si>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</si>
  <si>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</si>
  <si>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</si>
  <si>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</si>
  <si>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</si>
  <si>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</si>
  <si>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</si>
  <si>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</si>
  <si>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</si>
  <si>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</si>
  <si>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</si>
  <si>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</si>
  <si>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</si>
  <si>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</si>
  <si>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</si>
  <si>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</si>
  <si>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</si>
  <si>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</si>
  <si>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</si>
  <si>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</si>
  <si>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</si>
  <si>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</si>
  <si>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</si>
  <si>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</si>
  <si>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</si>
  <si>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</si>
  <si>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</si>
  <si>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</si>
  <si>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</si>
  <si>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</si>
  <si>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</si>
  <si>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</si>
  <si>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</si>
  <si>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</si>
  <si>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</si>
  <si>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</si>
  <si>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</si>
  <si>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</si>
  <si>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</si>
  <si>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</si>
  <si>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</si>
  <si>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</si>
  <si>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</si>
  <si>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</si>
  <si>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</si>
  <si>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</si>
  <si>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</si>
  <si>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</si>
  <si>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</si>
  <si>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</si>
  <si>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</si>
  <si>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</si>
  <si>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</si>
  <si>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</si>
  <si>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</si>
  <si>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</si>
  <si>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</si>
  <si>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</si>
  <si>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</si>
  <si>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</si>
  <si>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</si>
  <si>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</si>
  <si>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</si>
  <si>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</si>
  <si>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</si>
  <si>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</si>
  <si>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</si>
  <si>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</si>
  <si>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</si>
  <si>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</si>
  <si>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</si>
  <si>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</si>
  <si>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</si>
  <si>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</si>
  <si>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</si>
  <si>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</si>
  <si>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</si>
  <si>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</si>
  <si>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</si>
  <si>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</si>
  <si>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</si>
  <si>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</si>
  <si>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</si>
  <si>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</si>
  <si>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</si>
  <si>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</si>
  <si>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</si>
  <si>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</si>
  <si>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</si>
  <si>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</si>
  <si>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</si>
  <si>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</si>
  <si>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</si>
  <si>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</si>
  <si>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</si>
  <si>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</si>
  <si>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</si>
  <si>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</si>
  <si>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</si>
  <si>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</si>
  <si>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</si>
  <si>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</si>
  <si>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</si>
  <si>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</si>
  <si>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</si>
  <si>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</si>
  <si>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</si>
  <si>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</si>
  <si>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</si>
  <si>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</si>
  <si>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</si>
  <si>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</si>
  <si>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</si>
  <si>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</si>
  <si>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</si>
  <si>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</si>
  <si>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</si>
  <si>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</si>
  <si>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</si>
  <si>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</si>
  <si>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</si>
  <si>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</si>
  <si>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</si>
  <si>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</si>
  <si>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</si>
  <si>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</si>
  <si>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</si>
  <si>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</si>
  <si>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</si>
  <si>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</si>
  <si>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</si>
  <si>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</si>
  <si>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</si>
  <si>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</si>
  <si>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</si>
  <si>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</si>
  <si>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</si>
  <si>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</si>
  <si>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</si>
  <si>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</si>
  <si>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</si>
  <si>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</si>
  <si>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</si>
  <si>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</si>
  <si>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</si>
  <si>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</si>
  <si>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</si>
  <si>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</si>
  <si>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</si>
  <si>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</si>
  <si>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</si>
  <si>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</si>
  <si>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</si>
  <si>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</si>
  <si>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</si>
  <si>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</si>
  <si>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</si>
  <si>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</si>
  <si>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</si>
  <si>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</si>
  <si>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</si>
  <si>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</si>
  <si>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</si>
  <si>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</si>
  <si>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</si>
  <si>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</si>
  <si>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</si>
  <si>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</si>
  <si>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</si>
  <si>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</si>
  <si>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</si>
  <si>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</si>
  <si>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</si>
  <si>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</si>
  <si>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</si>
  <si>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</si>
  <si>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</si>
  <si>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</si>
  <si>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</si>
  <si>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</si>
  <si>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</si>
  <si>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</si>
  <si>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</si>
  <si>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</si>
  <si>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</si>
  <si>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</si>
  <si>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</si>
  <si>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</si>
  <si>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</si>
  <si>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</si>
  <si>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</si>
  <si>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</si>
  <si>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</si>
  <si>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</si>
  <si>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</si>
  <si>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</si>
  <si>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</si>
  <si>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</si>
  <si>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</si>
  <si>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</si>
  <si>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</si>
  <si>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</si>
  <si>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</si>
  <si>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</si>
  <si>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</si>
  <si>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</si>
  <si>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</si>
  <si>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</si>
  <si>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</si>
  <si>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</si>
  <si>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</si>
  <si>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</si>
  <si>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</si>
  <si>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</si>
  <si>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</si>
  <si>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</si>
  <si>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</si>
  <si>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</si>
  <si>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</si>
  <si>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</si>
  <si>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</si>
  <si>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</si>
  <si>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</si>
  <si>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</si>
  <si>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</si>
  <si>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</si>
  <si>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</si>
  <si>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</si>
  <si>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</si>
  <si>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</si>
  <si>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</si>
  <si>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</si>
  <si>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</si>
  <si>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</si>
  <si>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</si>
  <si>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</si>
  <si>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</si>
  <si>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</si>
  <si>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</si>
  <si>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</si>
  <si>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</si>
  <si>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</si>
  <si>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</si>
  <si>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</si>
  <si>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</si>
  <si>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</si>
  <si>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</si>
  <si>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</si>
  <si>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</si>
  <si>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</si>
  <si>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</si>
  <si>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</si>
  <si>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</si>
  <si>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</si>
  <si>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</si>
  <si>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</si>
  <si>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</si>
  <si>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</si>
  <si>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</si>
  <si>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</si>
  <si>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</si>
  <si>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</si>
  <si>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</si>
  <si>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</si>
  <si>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</si>
  <si>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</si>
  <si>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</si>
  <si>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</si>
  <si>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</si>
  <si>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</si>
  <si>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</si>
  <si>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</si>
  <si>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</si>
  <si>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</si>
  <si>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</si>
  <si>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</si>
  <si>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</si>
  <si>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</si>
  <si>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</si>
  <si>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</si>
  <si>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</si>
  <si>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</si>
  <si>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</si>
  <si>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</si>
  <si>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</si>
  <si>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</si>
  <si>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</si>
  <si>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</si>
  <si>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</si>
  <si>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</si>
  <si>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</si>
  <si>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</si>
  <si>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</si>
  <si>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</si>
  <si>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</si>
  <si>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</si>
  <si>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</si>
  <si>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</si>
  <si>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</si>
  <si>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</si>
  <si>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</si>
  <si>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</si>
  <si>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</si>
  <si>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</si>
  <si>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</si>
  <si>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</si>
  <si>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</si>
  <si>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</si>
  <si>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</si>
  <si>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</si>
  <si>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</si>
  <si>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</si>
  <si>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</si>
  <si>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</si>
  <si>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</si>
  <si>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</si>
  <si>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</si>
  <si>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</si>
  <si>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</si>
  <si>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</si>
  <si>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</si>
  <si>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</si>
  <si>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</si>
  <si>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</si>
  <si>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</si>
  <si>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</si>
  <si>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</si>
  <si>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</si>
  <si>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</si>
  <si>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</si>
  <si>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</si>
  <si>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</si>
  <si>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</si>
  <si>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</si>
  <si>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</si>
  <si>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</si>
  <si>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</si>
  <si>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</si>
  <si>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</si>
  <si>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</si>
  <si>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</si>
  <si>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</si>
  <si>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</si>
  <si>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</si>
  <si>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</si>
  <si>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</si>
  <si>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</si>
  <si>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</si>
  <si>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</si>
  <si>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</si>
  <si>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</si>
  <si>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</si>
  <si>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</si>
  <si>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</si>
  <si>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</si>
  <si>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</si>
  <si>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</si>
  <si>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</si>
  <si>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</si>
  <si>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</si>
  <si>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</si>
  <si>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</si>
  <si>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</si>
  <si>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</si>
  <si>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</si>
  <si>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</si>
  <si>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</si>
  <si>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</si>
  <si>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</si>
  <si>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</si>
  <si>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</si>
  <si>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</si>
  <si>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</si>
  <si>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</si>
  <si>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</si>
  <si>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</si>
  <si>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</si>
  <si>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</si>
  <si>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</si>
  <si>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</si>
  <si>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</si>
  <si>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</si>
  <si>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</si>
  <si>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</si>
  <si>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</si>
  <si>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</si>
  <si>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</si>
  <si>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</si>
  <si>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</si>
  <si>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</si>
  <si>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</si>
  <si>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</si>
  <si>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</si>
  <si>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</si>
  <si>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</si>
  <si>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</si>
  <si>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</si>
  <si>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</si>
  <si>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</si>
  <si>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</si>
  <si>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</si>
  <si>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</si>
  <si>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</si>
  <si>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</si>
  <si>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</si>
  <si>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</si>
  <si>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</si>
  <si>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</si>
  <si>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</si>
  <si>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</si>
  <si>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</si>
  <si>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</si>
  <si>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</si>
  <si>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</si>
  <si>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</si>
  <si>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</si>
  <si>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</si>
  <si>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</si>
  <si>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</si>
  <si>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</si>
  <si>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</si>
  <si>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</si>
  <si>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</si>
  <si>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</si>
  <si>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</si>
  <si>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</si>
  <si>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</si>
  <si>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</si>
  <si>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</si>
  <si>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</si>
  <si>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</si>
  <si>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</si>
  <si>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</si>
  <si>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</si>
  <si>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</si>
  <si>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</si>
  <si>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</si>
  <si>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</si>
  <si>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</si>
  <si>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</si>
  <si>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</si>
  <si>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</si>
  <si>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</si>
  <si>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</si>
  <si>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</si>
  <si>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</si>
  <si>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</si>
  <si>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</si>
  <si>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</si>
  <si>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</si>
  <si>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</si>
  <si>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</si>
  <si>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</si>
  <si>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</si>
  <si>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</si>
  <si>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</si>
  <si>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</si>
  <si>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</si>
  <si>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</si>
  <si>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</si>
  <si>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</si>
  <si>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</si>
  <si>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</si>
  <si>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</si>
  <si>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</si>
  <si>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</si>
  <si>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</si>
  <si>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</si>
  <si>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</si>
  <si>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</si>
  <si>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</si>
  <si>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</si>
  <si>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</si>
  <si>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</si>
  <si>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</si>
  <si>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</si>
  <si>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</si>
  <si>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</si>
  <si>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</si>
  <si>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</si>
  <si>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</si>
  <si>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</si>
  <si>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</si>
  <si>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</si>
  <si>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</si>
  <si>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</si>
  <si>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</si>
  <si>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</si>
  <si>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</si>
  <si>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</si>
  <si>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</si>
  <si>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</si>
  <si>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</si>
  <si>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</si>
  <si>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</si>
  <si>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</si>
  <si>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</si>
  <si>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</si>
  <si>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</si>
  <si>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</si>
  <si>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</si>
  <si>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</si>
  <si>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</si>
  <si>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</si>
  <si>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</si>
  <si>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</si>
  <si>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</si>
  <si>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</si>
  <si>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</si>
  <si>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</si>
  <si>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</si>
  <si>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</si>
  <si>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</si>
  <si>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</si>
  <si>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</si>
  <si>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</si>
  <si>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</si>
  <si>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</si>
  <si>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</si>
  <si>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</si>
  <si>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</si>
  <si>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</si>
  <si>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</si>
  <si>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</si>
  <si>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</si>
  <si>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</si>
  <si>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</si>
  <si>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</si>
  <si>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</si>
  <si>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</si>
  <si>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</si>
  <si>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</si>
  <si>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</si>
  <si>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</si>
  <si>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</si>
  <si>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</si>
  <si>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</si>
  <si>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</si>
  <si>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</si>
  <si>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</si>
  <si>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</si>
  <si>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</si>
  <si>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</si>
  <si>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</si>
  <si>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</si>
  <si>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</si>
  <si>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</si>
  <si>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</si>
  <si>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</si>
  <si>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</si>
  <si>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</si>
  <si>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</si>
  <si>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</si>
  <si>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</si>
  <si>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</si>
  <si>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</si>
  <si>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</si>
  <si>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</si>
  <si>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</si>
  <si>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</si>
  <si>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</si>
  <si>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</si>
  <si>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</si>
  <si>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</si>
  <si>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</si>
  <si>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</si>
  <si>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</si>
  <si>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</si>
  <si>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</si>
  <si>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</si>
  <si>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</si>
  <si>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</si>
  <si>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</si>
  <si>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</si>
  <si>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</si>
  <si>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</si>
  <si>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</si>
  <si>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</si>
  <si>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</si>
  <si>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</si>
  <si>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</si>
  <si>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</si>
  <si>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</si>
  <si>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</si>
  <si>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</si>
  <si>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</si>
  <si>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</si>
  <si>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</si>
  <si>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</si>
  <si>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</si>
  <si>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</si>
  <si>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</si>
  <si>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</si>
  <si>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</si>
  <si>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</si>
  <si>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</si>
  <si>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</si>
  <si>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</si>
  <si>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</si>
  <si>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</si>
  <si>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</si>
  <si>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</si>
  <si>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</si>
  <si>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</si>
  <si>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</si>
  <si>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</si>
  <si>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</si>
  <si>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</si>
  <si>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</si>
  <si>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</si>
  <si>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</si>
  <si>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</si>
  <si>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</si>
  <si>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</si>
  <si>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</si>
  <si>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</si>
  <si>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</si>
  <si>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</si>
  <si>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</si>
  <si>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</si>
  <si>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</si>
  <si>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</si>
  <si>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</si>
  <si>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</si>
  <si>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</si>
  <si>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</si>
  <si>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</si>
  <si>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</si>
  <si>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</si>
  <si>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</si>
  <si>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</si>
  <si>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</si>
  <si>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</si>
  <si>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</si>
  <si>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</si>
  <si>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</si>
  <si>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</si>
  <si>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</si>
  <si>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</si>
  <si>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</si>
  <si>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</si>
  <si>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</si>
  <si>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</si>
  <si>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</si>
  <si>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</si>
  <si>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</si>
  <si>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</si>
  <si>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</si>
  <si>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</si>
  <si>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</si>
  <si>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</si>
  <si>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</si>
  <si>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</si>
  <si>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</si>
  <si>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</si>
  <si>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</si>
  <si>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</si>
  <si>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</si>
  <si>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</si>
  <si>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</si>
  <si>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</si>
  <si>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</si>
  <si>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</si>
  <si>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</si>
  <si>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</si>
  <si>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</si>
  <si>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</si>
  <si>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</si>
  <si>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</si>
  <si>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</si>
  <si>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</si>
  <si>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</si>
  <si>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</si>
  <si>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</si>
  <si>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</si>
  <si>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</si>
  <si>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</si>
  <si>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</si>
  <si>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</si>
  <si>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</si>
  <si>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</si>
  <si>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</si>
  <si>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</si>
  <si>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</si>
  <si>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</si>
  <si>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</si>
  <si>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</si>
  <si>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</si>
  <si>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</si>
  <si>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</si>
  <si>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</si>
  <si>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</si>
  <si>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</si>
  <si>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</si>
  <si>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</si>
  <si>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</si>
  <si>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</si>
  <si>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</si>
  <si>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</si>
  <si>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</si>
  <si>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</si>
  <si>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</si>
  <si>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</si>
  <si>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</si>
  <si>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</si>
  <si>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</si>
  <si>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</si>
  <si>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</si>
  <si>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</si>
  <si>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</si>
  <si>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</si>
  <si>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</si>
  <si>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</si>
  <si>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</si>
  <si>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</si>
  <si>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</si>
  <si>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</si>
  <si>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</si>
  <si>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</si>
  <si>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</si>
  <si>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</si>
  <si>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</si>
  <si>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</si>
  <si>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</si>
  <si>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</si>
  <si>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</si>
  <si>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</si>
  <si>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</si>
  <si>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</si>
  <si>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</si>
  <si>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</si>
  <si>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</si>
  <si>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</si>
  <si>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</si>
  <si>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</si>
  <si>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</si>
  <si>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</si>
  <si>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</si>
  <si>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</si>
  <si>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</si>
  <si>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</si>
  <si>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</si>
  <si>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</si>
  <si>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</si>
  <si>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</si>
  <si>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</si>
  <si>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</si>
  <si>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</si>
  <si>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</si>
  <si>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</si>
  <si>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</si>
  <si>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</si>
  <si>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</si>
  <si>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</si>
  <si>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</si>
  <si>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</si>
  <si>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</si>
  <si>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</si>
  <si>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</si>
  <si>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</si>
  <si>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</si>
  <si>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</si>
  <si>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</si>
  <si>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</si>
  <si>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</si>
  <si>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</si>
  <si>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</si>
  <si>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</si>
  <si>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</si>
  <si>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</si>
  <si>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</si>
  <si>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</si>
  <si>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</si>
  <si>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</si>
  <si>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</si>
  <si>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</si>
  <si>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</si>
  <si>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</si>
  <si>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</si>
  <si>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</si>
  <si>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</si>
  <si>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</si>
  <si>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</si>
  <si>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</si>
  <si>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</si>
  <si>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</si>
  <si>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</si>
  <si>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</si>
  <si>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</si>
  <si>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</si>
  <si>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</si>
  <si>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</si>
  <si>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</si>
  <si>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</si>
  <si>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</si>
  <si>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</si>
  <si>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</si>
  <si>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</si>
  <si>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</si>
  <si>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</si>
  <si>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</si>
  <si>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</si>
  <si>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</si>
  <si>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</si>
  <si>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</si>
  <si>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</si>
  <si>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</si>
  <si>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</si>
  <si>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</si>
  <si>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</si>
  <si>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</si>
  <si>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</si>
  <si>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</si>
  <si>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</si>
  <si>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</si>
  <si>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</si>
  <si>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</si>
  <si>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</si>
  <si>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</si>
  <si>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</si>
  <si>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</si>
  <si>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</si>
  <si>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</si>
  <si>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</si>
  <si>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</si>
  <si>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</si>
  <si>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</si>
  <si>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</si>
  <si>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</si>
  <si>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</si>
  <si>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</si>
  <si>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</si>
  <si>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</si>
  <si>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</si>
  <si>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</si>
  <si>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</si>
  <si>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</si>
  <si>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</si>
  <si>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</si>
  <si>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</si>
  <si>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</si>
  <si>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</si>
  <si>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</si>
  <si>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</si>
  <si>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</si>
  <si>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</si>
  <si>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</si>
  <si>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</si>
  <si>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</si>
  <si>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</si>
  <si>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</si>
  <si>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</si>
  <si>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</si>
  <si>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</si>
  <si>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</si>
  <si>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</si>
  <si>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</si>
  <si>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</si>
  <si>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</si>
  <si>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</si>
  <si>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</si>
  <si>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</si>
  <si>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</si>
  <si>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</si>
  <si>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</si>
  <si>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</si>
  <si>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</si>
  <si>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</si>
  <si>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</si>
  <si>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</si>
  <si>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</si>
  <si>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</si>
  <si>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</si>
  <si>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</si>
  <si>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</si>
  <si>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</si>
  <si>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</si>
  <si>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</si>
  <si>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</si>
  <si>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</si>
  <si>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</si>
  <si>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</si>
  <si>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</si>
  <si>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</si>
  <si>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</si>
  <si>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</si>
  <si>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</si>
  <si>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</si>
  <si>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</si>
  <si>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</si>
  <si>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</si>
  <si>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</si>
  <si>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</si>
  <si>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</si>
  <si>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</si>
  <si>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</si>
  <si>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</si>
  <si>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</si>
  <si>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</si>
  <si>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</si>
  <si>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</si>
  <si>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</si>
  <si>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</si>
  <si>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</si>
  <si>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</si>
  <si>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</si>
  <si>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</si>
  <si>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</si>
  <si>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</si>
  <si>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</si>
  <si>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</si>
  <si>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</si>
  <si>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</si>
  <si>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</si>
  <si>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</si>
  <si>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</si>
  <si>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</si>
  <si>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</si>
  <si>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</si>
  <si>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</si>
  <si>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</si>
  <si>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</si>
  <si>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</si>
  <si>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</si>
  <si>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</si>
  <si>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</si>
  <si>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</si>
  <si>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</si>
  <si>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</si>
  <si>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</si>
  <si>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</si>
  <si>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</si>
  <si>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</si>
  <si>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</si>
  <si>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</si>
  <si>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</si>
  <si>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</si>
  <si>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</si>
  <si>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</si>
  <si>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</si>
  <si>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</si>
  <si>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</si>
  <si>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</si>
  <si>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</si>
  <si>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</si>
  <si>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</si>
  <si>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</si>
  <si>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</si>
  <si>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</si>
  <si>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</si>
  <si>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</si>
  <si>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</si>
  <si>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</si>
  <si>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</si>
  <si>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</si>
  <si>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</si>
  <si>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</si>
  <si>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</si>
  <si>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</si>
  <si>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</si>
  <si>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</si>
  <si>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</si>
  <si>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</si>
  <si>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</si>
  <si>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</si>
  <si>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</si>
  <si>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</si>
  <si>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</si>
  <si>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</si>
  <si>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</si>
  <si>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</si>
  <si>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</si>
  <si>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</si>
  <si>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</si>
  <si>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</si>
  <si>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</si>
  <si>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</si>
  <si>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</si>
  <si>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</si>
  <si>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</si>
  <si>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</si>
  <si>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</si>
  <si>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</si>
  <si>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</si>
  <si>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</si>
  <si>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</si>
  <si>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</si>
  <si>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</si>
  <si>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</si>
  <si>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</si>
  <si>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</si>
  <si>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</si>
  <si>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</si>
  <si>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</si>
  <si>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</si>
  <si>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</si>
  <si>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</si>
  <si>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</si>
  <si>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</si>
  <si>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</si>
  <si>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</si>
  <si>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</si>
  <si>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</si>
  <si>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</si>
  <si>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</si>
  <si>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</si>
  <si>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</si>
  <si>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</si>
  <si>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</si>
  <si>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</si>
  <si>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</si>
  <si>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</si>
  <si>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</si>
  <si>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</si>
  <si>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</si>
  <si>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</si>
  <si>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</si>
  <si>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</si>
  <si>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</si>
  <si>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</si>
  <si>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</si>
  <si>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</si>
  <si>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</si>
  <si>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</si>
  <si>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</si>
  <si>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</si>
  <si>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</si>
  <si>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</si>
  <si>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</si>
  <si>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</si>
  <si>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</si>
  <si>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</si>
  <si>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</si>
  <si>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</si>
  <si>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</si>
  <si>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</si>
  <si>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</si>
  <si>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</si>
  <si>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</si>
  <si>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</si>
  <si>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</si>
  <si>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</si>
  <si>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</si>
  <si>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</si>
  <si>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</si>
  <si>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</si>
  <si>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</si>
  <si>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</si>
  <si>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</si>
  <si>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</si>
  <si>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</si>
  <si>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</si>
  <si>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</si>
  <si>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</si>
  <si>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</si>
  <si>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</si>
  <si>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</si>
  <si>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</si>
  <si>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</si>
  <si>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</si>
  <si>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</si>
  <si>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</si>
  <si>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</si>
  <si>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</si>
  <si>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</si>
  <si>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</si>
  <si>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</si>
  <si>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</si>
  <si>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</si>
  <si>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</si>
  <si>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</si>
  <si>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</si>
  <si>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</si>
  <si>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</si>
  <si>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</si>
  <si>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</si>
  <si>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</si>
  <si>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</si>
  <si>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</si>
  <si>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</si>
  <si>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</si>
  <si>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</si>
  <si>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</si>
  <si>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</si>
  <si>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</si>
  <si>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</si>
  <si>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</si>
  <si>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</si>
  <si>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</si>
  <si>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</si>
  <si>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</si>
  <si>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</si>
  <si>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</si>
  <si>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</si>
  <si>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</si>
  <si>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</si>
  <si>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</si>
  <si>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</si>
  <si>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</si>
  <si>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</si>
  <si>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</si>
  <si>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</si>
  <si>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</si>
  <si>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</si>
  <si>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</si>
  <si>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</si>
  <si>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</si>
  <si>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</si>
  <si>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</si>
  <si>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</si>
  <si>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</si>
  <si>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</si>
  <si>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</si>
  <si>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</si>
  <si>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</si>
  <si>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</si>
  <si>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</si>
  <si>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</si>
  <si>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</si>
  <si>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</si>
  <si>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</si>
  <si>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</si>
  <si>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</si>
  <si>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</si>
  <si>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</si>
  <si>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</si>
  <si>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</si>
  <si>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</si>
  <si>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</si>
  <si>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</si>
  <si>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</si>
  <si>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</si>
  <si>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</si>
  <si>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</si>
  <si>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</si>
  <si>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</si>
  <si>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</si>
  <si>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</si>
  <si>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</si>
  <si>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</si>
  <si>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</si>
  <si>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</si>
  <si>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</si>
  <si>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</si>
  <si>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</si>
  <si>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</si>
  <si>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</si>
  <si>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</si>
  <si>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</si>
  <si>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</si>
  <si>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</si>
  <si>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</si>
  <si>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</si>
  <si>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</si>
  <si>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</si>
  <si>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</si>
  <si>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</si>
  <si>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</si>
  <si>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</si>
  <si>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</si>
  <si>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</si>
  <si>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</si>
  <si>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</si>
  <si>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</si>
  <si>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</si>
  <si>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</si>
  <si>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</si>
  <si>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</si>
  <si>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</si>
  <si>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</si>
  <si>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</si>
  <si>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</si>
  <si>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</si>
  <si>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</si>
  <si>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</si>
  <si>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</si>
  <si>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</si>
  <si>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</si>
  <si>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</si>
  <si>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</si>
  <si>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</si>
  <si>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</si>
  <si>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</si>
  <si>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</si>
  <si>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</si>
  <si>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</si>
  <si>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</si>
  <si>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</si>
  <si>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</si>
  <si>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</si>
  <si>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</si>
  <si>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</si>
  <si>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</si>
  <si>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</si>
  <si>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</si>
  <si>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</si>
  <si>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</si>
  <si>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</si>
  <si>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</si>
  <si>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</si>
  <si>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</si>
  <si>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</si>
  <si>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</si>
  <si>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</si>
  <si>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</si>
  <si>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</si>
  <si>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</si>
  <si>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</si>
  <si>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</si>
  <si>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</si>
  <si>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</si>
  <si>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</si>
  <si>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</si>
  <si>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</si>
  <si>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</si>
  <si>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</si>
  <si>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</si>
  <si>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</si>
  <si>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</si>
  <si>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</si>
  <si>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</si>
  <si>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</si>
  <si>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</si>
  <si>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</si>
  <si>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</si>
  <si>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</si>
  <si>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</si>
  <si>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</si>
  <si>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</si>
  <si>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</si>
  <si>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</si>
  <si>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</si>
  <si>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</si>
  <si>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</si>
  <si>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</si>
  <si>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</si>
  <si>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</si>
  <si>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</si>
  <si>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</si>
  <si>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</si>
  <si>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</si>
  <si>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</si>
  <si>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</si>
  <si>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</si>
  <si>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</si>
  <si>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</si>
  <si>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</si>
  <si>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</si>
  <si>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</si>
  <si>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</si>
  <si>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</si>
  <si>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</si>
  <si>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</si>
  <si>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</si>
  <si>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</si>
  <si>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</si>
  <si>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</si>
  <si>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</si>
  <si>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</si>
  <si>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</si>
  <si>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</si>
  <si>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</si>
  <si>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</si>
  <si>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</si>
  <si>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</si>
  <si>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</si>
  <si>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</si>
  <si>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</si>
  <si>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</si>
  <si>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</si>
  <si>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</si>
  <si>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</si>
  <si>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</si>
  <si>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</si>
  <si>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</si>
  <si>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</si>
  <si>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</si>
  <si>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</si>
  <si>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</si>
  <si>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</si>
  <si>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</si>
  <si>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</si>
  <si>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</si>
  <si>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</si>
  <si>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</si>
  <si>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</si>
  <si>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</si>
  <si>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</si>
  <si>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</si>
  <si>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</si>
  <si>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</si>
  <si>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</si>
  <si>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</si>
  <si>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</si>
  <si>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</si>
  <si>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</si>
  <si>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</si>
  <si>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</si>
  <si>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</si>
  <si>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</si>
  <si>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</si>
  <si>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</si>
  <si>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</si>
  <si>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</si>
  <si>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</si>
  <si>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</si>
  <si>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</si>
  <si>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</si>
  <si>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</si>
  <si>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</si>
  <si>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</si>
  <si>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</si>
  <si>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</si>
  <si>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</si>
  <si>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</si>
  <si>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</si>
  <si>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</si>
  <si>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</si>
  <si>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</si>
  <si>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</si>
  <si>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</si>
  <si>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</si>
  <si>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</si>
  <si>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</si>
  <si>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</si>
  <si>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</si>
  <si>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</si>
  <si>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</si>
  <si>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</si>
  <si>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</si>
  <si>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</si>
  <si>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</si>
  <si>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</si>
  <si>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</si>
  <si>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</si>
  <si>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</si>
  <si>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</si>
  <si>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</si>
  <si>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</si>
  <si>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</si>
  <si>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</si>
  <si>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</si>
  <si>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</si>
  <si>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</si>
  <si>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</si>
  <si>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</si>
  <si>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</si>
  <si>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</si>
  <si>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</si>
  <si>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</si>
  <si>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</si>
  <si>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</si>
  <si>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</si>
  <si>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</si>
  <si>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</si>
  <si>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</si>
  <si>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</si>
  <si>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</si>
  <si>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</si>
  <si>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</si>
  <si>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</si>
  <si>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</si>
  <si>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</si>
  <si>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</si>
  <si>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</si>
  <si>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</si>
  <si>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</si>
  <si>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</si>
  <si>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</si>
  <si>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</si>
  <si>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</si>
  <si>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</si>
  <si>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</si>
  <si>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</si>
  <si>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</si>
  <si>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</si>
  <si>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</si>
  <si>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</si>
  <si>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</si>
  <si>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</si>
  <si>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</si>
  <si>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</si>
  <si>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</si>
  <si>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</si>
  <si>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</si>
  <si>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</si>
  <si>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</si>
  <si>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</si>
  <si>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</si>
  <si>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</si>
  <si>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</si>
  <si>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</si>
  <si>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</si>
  <si>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</si>
  <si>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</si>
  <si>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</si>
  <si>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</si>
  <si>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</si>
  <si>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</si>
  <si>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</si>
  <si>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</si>
  <si>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</si>
  <si>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</si>
  <si>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</si>
  <si>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</si>
  <si>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</si>
  <si>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</si>
  <si>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</si>
  <si>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</si>
  <si>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</si>
  <si>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</si>
  <si>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</si>
  <si>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</si>
  <si>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</si>
  <si>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</si>
  <si>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</si>
  <si>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</si>
  <si>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</si>
  <si>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</si>
  <si>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</si>
  <si>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</si>
  <si>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</si>
  <si>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</si>
  <si>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</si>
  <si>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</si>
  <si>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</si>
  <si>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</si>
  <si>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</si>
  <si>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</si>
  <si>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</si>
  <si>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</si>
  <si>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</si>
  <si>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</si>
  <si>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</si>
  <si>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</si>
  <si>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</si>
  <si>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</si>
  <si>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</si>
  <si>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</si>
  <si>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</si>
  <si>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</si>
  <si>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</si>
  <si>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</si>
  <si>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</si>
  <si>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</si>
  <si>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</si>
  <si>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</si>
  <si>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</si>
  <si>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</si>
  <si>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</si>
  <si>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</si>
  <si>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</si>
  <si>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</si>
  <si>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</si>
  <si>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</si>
  <si>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</si>
  <si>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</si>
  <si>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</si>
  <si>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</si>
  <si>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</si>
  <si>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</si>
  <si>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</si>
  <si>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</si>
  <si>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</si>
  <si>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</si>
  <si>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</si>
  <si>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</si>
  <si>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</si>
  <si>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</si>
  <si>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</si>
  <si>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</si>
  <si>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</si>
  <si>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</si>
  <si>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</si>
  <si>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</si>
  <si>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</si>
  <si>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</si>
  <si>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</si>
  <si>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</si>
  <si>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</si>
  <si>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</si>
  <si>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</si>
  <si>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</si>
  <si>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</si>
  <si>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</si>
  <si>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</si>
  <si>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</si>
  <si>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</si>
  <si>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</si>
  <si>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</si>
  <si>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</si>
  <si>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</si>
  <si>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</si>
  <si>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</si>
  <si>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</si>
  <si>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</si>
  <si>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</si>
  <si>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</si>
  <si>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</si>
  <si>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</si>
  <si>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</si>
  <si>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</si>
  <si>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</si>
  <si>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</si>
  <si>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</si>
  <si>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</si>
  <si>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</si>
  <si>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</si>
  <si>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</si>
  <si>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</si>
  <si>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</si>
  <si>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</si>
  <si>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</si>
  <si>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</si>
  <si>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</si>
  <si>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</si>
  <si>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</si>
  <si>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</si>
  <si>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</si>
  <si>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</si>
  <si>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</si>
  <si>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</si>
  <si>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</si>
  <si>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</si>
  <si>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</si>
  <si>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</si>
  <si>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</si>
  <si>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</si>
  <si>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</si>
  <si>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</si>
  <si>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</si>
  <si>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</si>
  <si>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</si>
  <si>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</si>
  <si>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</si>
  <si>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</si>
  <si>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</si>
  <si>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</si>
  <si>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</si>
  <si>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</si>
  <si>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</si>
  <si>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</si>
  <si>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</si>
  <si>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</si>
  <si>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</si>
  <si>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</si>
  <si>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</si>
  <si>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</si>
  <si>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</si>
  <si>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</si>
  <si>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</si>
  <si>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</si>
  <si>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</si>
  <si>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</si>
  <si>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</si>
  <si>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</si>
  <si>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</si>
  <si>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</si>
  <si>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</si>
  <si>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</si>
  <si>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</si>
  <si>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</si>
  <si>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</si>
  <si>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</si>
  <si>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</si>
  <si>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</si>
  <si>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</si>
  <si>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</si>
  <si>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</si>
  <si>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</si>
  <si>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</si>
  <si>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</si>
  <si>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</si>
  <si>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</si>
  <si>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</si>
  <si>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</si>
  <si>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</si>
  <si>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</si>
  <si>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</si>
  <si>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</si>
  <si>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</si>
  <si>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</si>
  <si>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</si>
  <si>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</si>
  <si>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</si>
  <si>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</si>
  <si>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</si>
  <si>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</si>
  <si>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</si>
  <si>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</si>
  <si>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</si>
  <si>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</si>
  <si>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</si>
  <si>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</si>
  <si>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</si>
  <si>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</si>
  <si>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</si>
  <si>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</si>
  <si>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</si>
  <si>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</si>
  <si>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</si>
  <si>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</si>
  <si>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</si>
  <si>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</si>
  <si>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</si>
  <si>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</si>
  <si>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</si>
  <si>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</si>
  <si>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</si>
  <si>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</si>
  <si>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</si>
  <si>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</si>
  <si>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</si>
  <si>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</si>
  <si>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</si>
  <si>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</si>
  <si>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</si>
  <si>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</si>
  <si>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</si>
  <si>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</si>
  <si>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</si>
  <si>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</si>
  <si>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</si>
  <si>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</si>
  <si>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</si>
  <si>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</si>
  <si>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</si>
  <si>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</si>
  <si>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</si>
  <si>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</si>
  <si>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</si>
  <si>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</si>
  <si>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</si>
  <si>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</si>
  <si>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</si>
  <si>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</si>
  <si>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</si>
  <si>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</si>
  <si>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</si>
  <si>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</si>
  <si>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</si>
  <si>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</si>
  <si>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</si>
  <si>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</si>
  <si>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</si>
  <si>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</si>
  <si>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</si>
  <si>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</si>
  <si>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</si>
  <si>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</si>
  <si>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</si>
  <si>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</si>
  <si>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</si>
  <si>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</si>
  <si>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</si>
  <si>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</si>
  <si>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</si>
  <si>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</si>
  <si>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</si>
  <si>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</si>
  <si>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</si>
  <si>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</si>
  <si>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</si>
  <si>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</si>
  <si>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</si>
  <si>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</si>
  <si>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</si>
  <si>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</si>
  <si>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</si>
  <si>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</si>
  <si>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</si>
  <si>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</si>
  <si>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</si>
  <si>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</si>
  <si>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</si>
  <si>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</si>
  <si>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</si>
  <si>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</si>
  <si>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</si>
  <si>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</si>
  <si>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</si>
  <si>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</si>
  <si>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</si>
  <si>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</si>
  <si>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</si>
  <si>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</si>
  <si>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</si>
  <si>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</si>
  <si>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</si>
  <si>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</si>
  <si>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</si>
  <si>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</si>
  <si>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</si>
  <si>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</si>
  <si>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</si>
  <si>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</si>
  <si>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</si>
  <si>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</si>
  <si>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</si>
  <si>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</si>
  <si>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</si>
  <si>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</si>
  <si>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</si>
  <si>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</si>
  <si>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</si>
  <si>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</si>
  <si>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</si>
  <si>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</si>
  <si>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</si>
  <si>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</si>
  <si>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</si>
  <si>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</si>
  <si>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</si>
  <si>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</si>
  <si>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</si>
  <si>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</si>
  <si>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</si>
  <si>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</si>
  <si>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</si>
  <si>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</si>
  <si>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</si>
  <si>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</si>
  <si>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</si>
  <si>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</si>
  <si>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</si>
  <si>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</si>
  <si>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</si>
  <si>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</si>
  <si>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</si>
  <si>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</si>
  <si>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</si>
  <si>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</si>
  <si>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</si>
  <si>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</si>
  <si>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</si>
  <si>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</si>
  <si>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</si>
  <si>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</si>
  <si>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</si>
  <si>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</si>
  <si>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</si>
  <si>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</si>
  <si>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</si>
  <si>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</si>
  <si>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</si>
  <si>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</si>
  <si>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</si>
  <si>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</si>
  <si>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</si>
  <si>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</si>
  <si>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</si>
  <si>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</si>
  <si>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</si>
  <si>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</si>
  <si>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</si>
  <si>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</si>
  <si>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</si>
  <si>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</si>
  <si>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</si>
  <si>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</si>
  <si>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</si>
  <si>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</si>
  <si>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</si>
  <si>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</si>
  <si>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</si>
  <si>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</si>
  <si>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</si>
  <si>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</si>
  <si>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</si>
  <si>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</si>
  <si>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</si>
  <si>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</si>
  <si>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</si>
  <si>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</si>
  <si>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</si>
  <si>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</si>
  <si>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</si>
  <si>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</si>
  <si>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</si>
  <si>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</si>
  <si>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</si>
  <si>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</si>
  <si>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</si>
  <si>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</si>
  <si>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</si>
  <si>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</si>
  <si>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</si>
  <si>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</si>
  <si>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</si>
  <si>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</si>
  <si>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</si>
  <si>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</si>
  <si>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</si>
  <si>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</si>
  <si>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</si>
  <si>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</si>
  <si>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</si>
  <si>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</si>
  <si>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</si>
  <si>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</si>
  <si>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</si>
  <si>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</si>
  <si>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</si>
  <si>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</si>
  <si>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</si>
  <si>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</si>
  <si>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</si>
  <si>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</si>
  <si>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</si>
  <si>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</si>
  <si>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</si>
  <si>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</si>
  <si>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</si>
  <si>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</si>
  <si>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</si>
  <si>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</si>
  <si>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</si>
  <si>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</si>
  <si>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</si>
  <si>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</si>
  <si>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</si>
  <si>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</si>
  <si>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</si>
  <si>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</si>
  <si>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</si>
  <si>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</si>
  <si>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</si>
  <si>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</si>
  <si>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</si>
  <si>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</si>
  <si>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</si>
  <si>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</si>
  <si>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</si>
  <si>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</si>
  <si>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</si>
  <si>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</si>
  <si>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</si>
  <si>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</si>
  <si>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</si>
  <si>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</si>
  <si>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</si>
  <si>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</si>
  <si>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</si>
  <si>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</si>
  <si>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</si>
  <si>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</si>
  <si>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</si>
  <si>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</si>
  <si>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</si>
  <si>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</si>
  <si>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</si>
  <si>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</si>
  <si>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</si>
  <si>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</si>
  <si>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</si>
  <si>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</si>
  <si>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</si>
  <si>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</si>
  <si>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</si>
  <si>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</si>
  <si>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</si>
  <si>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</si>
  <si>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</si>
  <si>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</si>
  <si>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</si>
  <si>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</si>
  <si>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</si>
  <si>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</si>
  <si>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</si>
  <si>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</si>
  <si>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</si>
  <si>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</si>
  <si>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</si>
  <si>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</si>
  <si>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</si>
  <si>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</si>
  <si>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</si>
  <si>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</si>
  <si>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</si>
  <si>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</si>
  <si>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</si>
  <si>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</si>
  <si>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</si>
  <si>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</si>
  <si>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</si>
  <si>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</si>
  <si>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</si>
  <si>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</si>
  <si>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</si>
  <si>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</si>
  <si>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</si>
  <si>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</si>
  <si>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</si>
  <si>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</si>
  <si>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</si>
  <si>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</si>
  <si>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</si>
  <si>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</si>
  <si>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</si>
  <si>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</si>
  <si>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</si>
  <si>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</si>
  <si>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</si>
  <si>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</si>
  <si>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</si>
  <si>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</si>
  <si>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</si>
  <si>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</si>
  <si>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</si>
  <si>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</si>
  <si>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</si>
  <si>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</si>
  <si>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</si>
  <si>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</si>
  <si>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</si>
  <si>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</si>
  <si>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</si>
  <si>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</si>
  <si>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</si>
  <si>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</si>
  <si>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</si>
  <si>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</si>
  <si>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</si>
  <si>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</si>
  <si>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</si>
  <si>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</si>
  <si>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</si>
  <si>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</si>
  <si>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</si>
  <si>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</si>
  <si>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</si>
  <si>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</si>
  <si>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</si>
  <si>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</si>
  <si>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</si>
  <si>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</si>
  <si>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</si>
  <si>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</si>
  <si>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</si>
  <si>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</si>
  <si>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</si>
  <si>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</si>
  <si>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</si>
  <si>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</si>
  <si>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</si>
  <si>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</si>
  <si>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</si>
  <si>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</si>
  <si>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</si>
  <si>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</si>
  <si>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</si>
  <si>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</si>
  <si>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</si>
  <si>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</si>
  <si>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</si>
  <si>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</si>
  <si>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</si>
  <si>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</si>
  <si>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</si>
  <si>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</si>
  <si>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</si>
  <si>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</si>
  <si>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</si>
  <si>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</si>
  <si>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</si>
  <si>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</si>
  <si>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</si>
  <si>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</si>
  <si>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</si>
  <si>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</si>
  <si>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</si>
  <si>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</si>
  <si>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</si>
  <si>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</si>
  <si>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</si>
  <si>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</si>
  <si>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</si>
  <si>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</si>
  <si>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</si>
  <si>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</si>
  <si>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</si>
  <si>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</si>
  <si>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</si>
  <si>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</si>
  <si>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</si>
  <si>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</si>
  <si>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</si>
  <si>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</si>
  <si>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</si>
  <si>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</si>
  <si>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</si>
  <si>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</si>
  <si>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</si>
  <si>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</si>
  <si>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</si>
  <si>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</si>
  <si>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</si>
  <si>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</si>
  <si>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</si>
  <si>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</si>
  <si>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</si>
  <si>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</si>
  <si>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</si>
  <si>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</si>
  <si>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</si>
  <si>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</si>
  <si>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</si>
  <si>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</si>
  <si>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</si>
  <si>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</si>
  <si>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</si>
  <si>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</si>
  <si>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</si>
  <si>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</si>
  <si>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</si>
  <si>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</si>
  <si>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</si>
  <si>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</si>
  <si>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</si>
  <si>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</si>
  <si>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</si>
  <si>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</si>
  <si>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</si>
  <si>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</si>
  <si>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</si>
  <si>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</si>
  <si>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</si>
  <si>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</si>
  <si>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</si>
  <si>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</si>
  <si>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</si>
  <si>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</si>
  <si>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</si>
  <si>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</si>
  <si>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</si>
  <si>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</si>
  <si>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</si>
  <si>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</si>
  <si>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</si>
  <si>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</si>
  <si>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</si>
  <si>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</si>
  <si>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</si>
  <si>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</si>
  <si>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</si>
  <si>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</si>
  <si>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</si>
  <si>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</si>
  <si>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</si>
  <si>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</si>
  <si>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</si>
  <si>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</si>
  <si>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</si>
  <si>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</si>
  <si>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</si>
  <si>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</si>
  <si>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</si>
  <si>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</si>
  <si>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</si>
  <si>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</si>
  <si>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</si>
  <si>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</si>
  <si>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</si>
  <si>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</si>
  <si>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</si>
  <si>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</si>
  <si>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</si>
  <si>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</si>
  <si>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</si>
  <si>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</si>
  <si>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</si>
  <si>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</si>
  <si>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</si>
  <si>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</si>
  <si>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</si>
  <si>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</si>
  <si>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</si>
  <si>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</si>
  <si>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</si>
  <si>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</si>
  <si>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</si>
  <si>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</si>
  <si>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</si>
  <si>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</si>
  <si>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</si>
  <si>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</si>
  <si>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</si>
  <si>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</si>
  <si>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</si>
  <si>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</si>
  <si>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</si>
  <si>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</si>
  <si>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</si>
  <si>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</si>
  <si>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</si>
  <si>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</si>
  <si>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</si>
  <si>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</si>
  <si>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</si>
  <si>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</si>
  <si>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</si>
  <si>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</si>
  <si>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</si>
  <si>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</si>
  <si>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</si>
  <si>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</si>
  <si>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</si>
  <si>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</si>
  <si>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</si>
  <si>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</si>
  <si>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</si>
  <si>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</si>
  <si>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</si>
  <si>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</si>
  <si>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</si>
  <si>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</si>
  <si>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</si>
  <si>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</si>
  <si>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</si>
  <si>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</si>
  <si>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</si>
  <si>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</si>
  <si>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</si>
  <si>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</si>
  <si>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</si>
  <si>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</si>
  <si>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</si>
  <si>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</si>
  <si>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</si>
  <si>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</si>
  <si>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</si>
  <si>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</si>
  <si>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</si>
  <si>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</si>
  <si>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</si>
  <si>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</si>
  <si>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</si>
  <si>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</si>
  <si>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</si>
  <si>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</si>
  <si>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</si>
  <si>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</si>
  <si>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</si>
  <si>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</si>
  <si>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</si>
  <si>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</si>
  <si>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</si>
  <si>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</si>
  <si>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</si>
  <si>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</si>
  <si>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</si>
  <si>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</si>
  <si>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</si>
  <si>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</si>
  <si>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</si>
  <si>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</si>
  <si>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</si>
  <si>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</si>
  <si>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</si>
  <si>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</si>
  <si>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</si>
  <si>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</si>
  <si>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</si>
  <si>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</si>
  <si>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</si>
  <si>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</si>
  <si>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</si>
  <si>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</si>
  <si>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</si>
  <si>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</si>
  <si>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</si>
  <si>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</si>
  <si>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</si>
  <si>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</si>
  <si>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</si>
  <si>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</si>
  <si>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</si>
  <si>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</si>
  <si>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</si>
  <si>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</si>
  <si>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</si>
  <si>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</si>
  <si>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</si>
  <si>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</si>
  <si>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</si>
  <si>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</si>
  <si>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</si>
  <si>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</si>
  <si>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</si>
  <si>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</si>
  <si>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</si>
  <si>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</si>
  <si>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</si>
  <si>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</si>
  <si>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</si>
  <si>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</si>
  <si>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</si>
  <si>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</si>
  <si>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</si>
  <si>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</si>
  <si>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</si>
  <si>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</si>
  <si>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</si>
  <si>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</si>
  <si>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</si>
  <si>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</si>
  <si>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</si>
  <si>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</si>
  <si>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</si>
  <si>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</si>
  <si>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</si>
  <si>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</si>
  <si>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</si>
  <si>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</si>
  <si>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</si>
  <si>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</si>
  <si>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</si>
  <si>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</si>
  <si>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</si>
  <si>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</si>
  <si>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</si>
  <si>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</si>
  <si>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</si>
  <si>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</si>
  <si>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</si>
  <si>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</si>
  <si>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</si>
  <si>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</si>
  <si>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</si>
  <si>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</si>
  <si>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</si>
  <si>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</si>
  <si>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</si>
  <si>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</si>
  <si>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</si>
  <si>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</si>
  <si>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</si>
  <si>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</si>
  <si>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</si>
  <si>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</si>
  <si>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</si>
  <si>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</si>
  <si>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</si>
  <si>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</si>
  <si>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</si>
  <si>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</si>
  <si>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</si>
  <si>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</si>
  <si>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</si>
  <si>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</si>
  <si>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</si>
  <si>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</si>
  <si>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</si>
  <si>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</si>
  <si>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</si>
  <si>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</si>
  <si>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</si>
  <si>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</si>
  <si>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</si>
  <si>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</si>
  <si>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</si>
  <si>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</si>
  <si>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</si>
  <si>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</si>
  <si>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</si>
  <si>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</si>
  <si>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</si>
  <si>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</si>
  <si>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</si>
  <si>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</si>
  <si>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</si>
  <si>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</si>
  <si>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</si>
  <si>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</si>
  <si>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</si>
  <si>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</si>
  <si>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</si>
  <si>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</si>
  <si>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</si>
  <si>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</si>
  <si>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</si>
  <si>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</si>
  <si>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</si>
  <si>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</si>
  <si>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</si>
  <si>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</si>
  <si>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</si>
  <si>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</si>
  <si>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</si>
  <si>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</si>
  <si>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</si>
  <si>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</si>
  <si>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</si>
  <si>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</si>
  <si>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</si>
  <si>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</si>
  <si>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</si>
  <si>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</si>
  <si>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</si>
  <si>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</si>
  <si>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</si>
  <si>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</si>
  <si>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</si>
  <si>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</si>
  <si>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</si>
  <si>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</si>
  <si>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</si>
  <si>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</si>
  <si>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</si>
  <si>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</si>
  <si>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</si>
  <si>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</si>
  <si>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</si>
  <si>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</si>
  <si>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</si>
  <si>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</si>
  <si>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</si>
  <si>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</si>
  <si>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</si>
  <si>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</si>
  <si>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</si>
  <si>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</si>
  <si>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</si>
  <si>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</si>
  <si>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</si>
  <si>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</si>
  <si>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</si>
  <si>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</si>
  <si>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</si>
  <si>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</si>
  <si>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</si>
  <si>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</si>
  <si>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</si>
  <si>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</si>
  <si>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</si>
  <si>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</si>
  <si>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</si>
  <si>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</si>
  <si>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</si>
  <si>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</si>
  <si>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</si>
  <si>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</si>
  <si>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</si>
  <si>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</si>
  <si>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</si>
  <si>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</si>
  <si>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</si>
  <si>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</si>
  <si>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</si>
  <si>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</si>
  <si>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</si>
  <si>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</si>
  <si>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</si>
  <si>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</si>
  <si>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</si>
  <si>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</si>
  <si>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</si>
  <si>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</si>
  <si>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</si>
  <si>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</si>
  <si>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</si>
  <si>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</si>
  <si>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</si>
  <si>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</si>
  <si>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</si>
  <si>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</si>
  <si>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</si>
  <si>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</si>
  <si>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</si>
  <si>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</si>
  <si>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</si>
  <si>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</si>
  <si>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</si>
  <si>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</si>
  <si>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</si>
  <si>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</si>
  <si>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</si>
  <si>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</si>
  <si>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</si>
  <si>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</si>
  <si>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</si>
  <si>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</si>
  <si>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</si>
  <si>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</si>
  <si>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</si>
  <si>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</si>
  <si>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</si>
  <si>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</si>
  <si>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</si>
  <si>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</si>
  <si>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</si>
  <si>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</si>
  <si>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</si>
  <si>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</si>
  <si>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</si>
  <si>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</si>
  <si>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</si>
  <si>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</si>
  <si>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</si>
  <si>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</si>
  <si>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</si>
  <si>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</si>
  <si>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</si>
  <si>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</si>
  <si>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</si>
  <si>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</si>
  <si>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</si>
  <si>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</si>
  <si>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</si>
  <si>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</si>
  <si>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</si>
  <si>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</si>
  <si>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</si>
  <si>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</si>
  <si>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</si>
  <si>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</si>
  <si>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</si>
  <si>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</si>
  <si>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</si>
  <si>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</si>
  <si>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</si>
  <si>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</si>
  <si>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</si>
  <si>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</si>
  <si>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</si>
  <si>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</si>
  <si>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</si>
  <si>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</si>
  <si>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</si>
  <si>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</si>
  <si>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</si>
  <si>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</si>
  <si>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</si>
  <si>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</si>
  <si>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</si>
  <si>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</si>
  <si>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</si>
  <si>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</si>
  <si>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</si>
  <si>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</si>
  <si>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</si>
  <si>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</si>
  <si>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</si>
  <si>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</si>
  <si>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</si>
  <si>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</si>
  <si>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</si>
  <si>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</si>
  <si>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</si>
  <si>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</si>
  <si>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</si>
  <si>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</si>
  <si>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</si>
  <si>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</si>
  <si>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</si>
  <si>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</si>
  <si>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</si>
  <si>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</si>
  <si>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</si>
  <si>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</si>
  <si>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</si>
  <si>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</si>
  <si>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</si>
  <si>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</si>
  <si>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</si>
  <si>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</si>
  <si>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</si>
  <si>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</si>
  <si>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</si>
  <si>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</si>
  <si>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</si>
  <si>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</si>
  <si>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</si>
  <si>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</si>
  <si>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</si>
  <si>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</si>
  <si>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</si>
  <si>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</si>
  <si>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</si>
  <si>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</si>
  <si>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</si>
  <si>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</si>
  <si>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</si>
  <si>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</si>
  <si>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</si>
  <si>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</si>
  <si>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</si>
  <si>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</si>
  <si>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</si>
  <si>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</si>
  <si>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</si>
  <si>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</si>
  <si>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</si>
  <si>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</si>
  <si>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</si>
  <si>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</si>
  <si>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</si>
  <si>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</si>
  <si>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</si>
  <si>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</si>
  <si>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</si>
  <si>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</si>
  <si>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</si>
  <si>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</si>
  <si>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</si>
  <si>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</si>
  <si>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</si>
  <si>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</si>
  <si>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</si>
  <si>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</si>
  <si>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</si>
  <si>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</si>
  <si>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</si>
  <si>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</si>
  <si>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</si>
  <si>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</si>
  <si>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</si>
  <si>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</si>
  <si>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</si>
  <si>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</si>
  <si>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</si>
  <si>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</si>
  <si>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</si>
  <si>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</si>
  <si>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</si>
  <si>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</si>
  <si>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</si>
  <si>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</si>
  <si>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</si>
  <si>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</si>
  <si>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</si>
  <si>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</si>
  <si>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</si>
  <si>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</si>
  <si>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</si>
  <si>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</si>
  <si>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</si>
  <si>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</si>
  <si>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</si>
  <si>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</si>
  <si>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</si>
  <si>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</si>
  <si>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</si>
  <si>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</si>
  <si>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</si>
  <si>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</si>
  <si>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</si>
  <si>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</si>
  <si>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</si>
  <si>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</si>
  <si>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</si>
  <si>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</si>
  <si>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</si>
  <si>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</si>
  <si>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</si>
  <si>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</si>
  <si>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</si>
  <si>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</si>
  <si>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</si>
  <si>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</si>
  <si>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</si>
  <si>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</si>
  <si>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</si>
  <si>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</si>
  <si>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</si>
  <si>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</si>
  <si>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</si>
  <si>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</si>
  <si>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</si>
  <si>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</si>
  <si>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</si>
  <si>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</si>
  <si>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</si>
  <si>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</si>
  <si>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</si>
  <si>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</si>
  <si>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</si>
  <si>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</si>
  <si>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</si>
  <si>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</si>
  <si>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</si>
  <si>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</si>
  <si>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</si>
  <si>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</si>
  <si>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</si>
  <si>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</si>
  <si>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</si>
  <si>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</si>
  <si>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</si>
  <si>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</si>
  <si>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</si>
  <si>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</si>
  <si>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</si>
  <si>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</si>
  <si>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</si>
  <si>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</si>
  <si>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</si>
  <si>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</si>
  <si>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</si>
  <si>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</si>
  <si>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</si>
  <si>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</si>
  <si>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</si>
  <si>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</si>
  <si>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</si>
  <si>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</si>
  <si>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</si>
  <si>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</si>
  <si>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</si>
  <si>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</si>
  <si>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</si>
  <si>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</si>
  <si>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</si>
  <si>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</si>
  <si>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</si>
  <si>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</si>
  <si>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</si>
  <si>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</si>
  <si>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</si>
  <si>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</si>
  <si>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</si>
  <si>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</si>
  <si>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</si>
  <si>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</si>
  <si>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</si>
  <si>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</si>
  <si>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</si>
  <si>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</si>
  <si>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</si>
  <si>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</si>
  <si>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</si>
  <si>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</si>
  <si>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</si>
  <si>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</si>
  <si>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</si>
  <si>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</si>
  <si>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</si>
  <si>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</si>
  <si>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</si>
  <si>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</si>
  <si>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</si>
  <si>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</si>
  <si>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</si>
  <si>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</si>
  <si>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</si>
  <si>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</si>
  <si>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</si>
  <si>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</si>
  <si>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</si>
  <si>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</si>
  <si>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</si>
  <si>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</si>
  <si>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</si>
  <si>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</si>
  <si>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</si>
  <si>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</si>
  <si>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</si>
  <si>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</si>
  <si>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</si>
  <si>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</si>
  <si>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</si>
  <si>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</si>
  <si>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</si>
  <si>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</si>
  <si>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</si>
  <si>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</si>
  <si>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</si>
  <si>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</si>
  <si>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</si>
  <si>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</si>
  <si>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</si>
  <si>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</si>
  <si>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</si>
  <si>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</si>
  <si>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</si>
  <si>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</si>
  <si>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</si>
  <si>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</si>
  <si>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</si>
  <si>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</si>
  <si>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</si>
  <si>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</si>
  <si>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</si>
  <si>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</si>
  <si>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</si>
  <si>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</si>
  <si>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</si>
  <si>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</si>
  <si>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</si>
  <si>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</si>
  <si>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</si>
  <si>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</si>
  <si>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</si>
  <si>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</si>
  <si>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</si>
  <si>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</si>
  <si>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</si>
  <si>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</si>
  <si>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</si>
  <si>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</si>
  <si>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</si>
  <si>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</si>
  <si>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</si>
  <si>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</si>
  <si>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</si>
  <si>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</si>
  <si>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</si>
  <si>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</si>
  <si>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</si>
  <si>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</si>
  <si>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</si>
  <si>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</si>
  <si>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</si>
  <si>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</si>
  <si>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</si>
  <si>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</si>
  <si>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</si>
  <si>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</si>
  <si>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</si>
  <si>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</si>
  <si>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</si>
  <si>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</si>
  <si>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</si>
  <si>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</si>
  <si>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</si>
  <si>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</si>
  <si>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</si>
  <si>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</si>
  <si>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</si>
  <si>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</si>
  <si>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</si>
  <si>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</si>
  <si>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</si>
  <si>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</si>
  <si>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</si>
  <si>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</si>
  <si>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</si>
  <si>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</si>
  <si>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</si>
  <si>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</si>
  <si>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</si>
  <si>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</si>
  <si>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</si>
  <si>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</si>
  <si>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</si>
  <si>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</si>
  <si>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</si>
  <si>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</si>
  <si>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</si>
  <si>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</si>
  <si>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</si>
  <si>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</si>
  <si>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</si>
  <si>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</si>
  <si>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</si>
  <si>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</si>
  <si>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</si>
  <si>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</si>
  <si>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</si>
  <si>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</si>
  <si>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</si>
  <si>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</si>
  <si>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</si>
  <si>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</si>
  <si>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</si>
  <si>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</si>
  <si>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</si>
  <si>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</si>
  <si>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</si>
  <si>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</si>
  <si>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</si>
  <si>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</si>
  <si>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</si>
  <si>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</si>
  <si>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</si>
  <si>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</si>
  <si>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</si>
  <si>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</si>
  <si>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</si>
  <si>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</si>
  <si>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</si>
  <si>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</si>
  <si>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</si>
  <si>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</si>
  <si>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</si>
  <si>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</si>
  <si>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</si>
  <si>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</si>
  <si>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</si>
  <si>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</si>
  <si>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</si>
  <si>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</si>
  <si>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</si>
  <si>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</si>
  <si>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</si>
  <si>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</si>
  <si>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</si>
  <si>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</si>
  <si>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</si>
  <si>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</si>
  <si>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</si>
  <si>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</si>
  <si>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</si>
  <si>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</si>
  <si>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</si>
  <si>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</si>
  <si>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</si>
  <si>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</si>
  <si>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</si>
  <si>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</si>
  <si>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</si>
  <si>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</si>
  <si>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</si>
  <si>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</si>
  <si>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</si>
  <si>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</si>
  <si>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</si>
  <si>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</si>
  <si>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</si>
  <si>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</si>
  <si>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</si>
  <si>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</si>
  <si>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</si>
  <si>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</si>
  <si>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</si>
  <si>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</si>
  <si>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</si>
  <si>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</si>
  <si>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</si>
  <si>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</si>
  <si>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</si>
  <si>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</si>
  <si>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</si>
  <si>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</si>
  <si>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</si>
  <si>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</si>
  <si>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</si>
  <si>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</si>
  <si>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</si>
  <si>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</si>
  <si>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</si>
  <si>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</si>
  <si>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</si>
  <si>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</si>
  <si>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</si>
  <si>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</si>
  <si>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</si>
  <si>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</si>
  <si>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</si>
  <si>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</si>
  <si>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</si>
  <si>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</si>
  <si>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</si>
  <si>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</si>
  <si>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</si>
  <si>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</si>
  <si>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</si>
  <si>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</si>
  <si>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</si>
  <si>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</si>
  <si>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</si>
  <si>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</si>
  <si>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</si>
  <si>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</si>
  <si>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</si>
  <si>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</si>
  <si>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</si>
  <si>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</si>
  <si>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</si>
  <si>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</si>
  <si>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</si>
  <si>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</si>
  <si>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</si>
  <si>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</si>
  <si>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</si>
  <si>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</si>
  <si>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</si>
  <si>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</si>
  <si>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</si>
  <si>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</si>
  <si>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</si>
  <si>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</si>
  <si>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</si>
  <si>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</si>
  <si>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</si>
  <si>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</si>
  <si>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</si>
  <si>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</si>
  <si>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</si>
  <si>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</si>
  <si>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</si>
  <si>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</si>
  <si>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</si>
  <si>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</si>
  <si>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</si>
  <si>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</si>
  <si>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</si>
  <si>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</si>
  <si>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</si>
  <si>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</si>
  <si>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</si>
  <si>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</si>
  <si>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</si>
  <si>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</si>
  <si>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</si>
  <si>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</si>
  <si>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</si>
  <si>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</si>
  <si>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</si>
  <si>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</si>
  <si>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</si>
  <si>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</si>
  <si>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</si>
  <si>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</si>
  <si>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</si>
  <si>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</si>
  <si>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</si>
  <si>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</si>
  <si>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</si>
  <si>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</si>
  <si>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</si>
  <si>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</si>
  <si>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</si>
  <si>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</si>
  <si>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</si>
  <si>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</si>
  <si>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</si>
  <si>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</si>
  <si>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</si>
  <si>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</si>
  <si>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</si>
  <si>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</si>
  <si>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</si>
  <si>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</si>
  <si>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</si>
  <si>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</si>
  <si>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</si>
  <si>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</si>
  <si>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</si>
  <si>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</si>
  <si>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</si>
  <si>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</si>
  <si>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</si>
  <si>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</si>
  <si>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</si>
  <si>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</si>
  <si>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</si>
  <si>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</si>
  <si>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</si>
  <si>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</si>
  <si>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</si>
  <si>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</si>
  <si>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</si>
  <si>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</si>
  <si>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</si>
  <si>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</si>
  <si>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</si>
  <si>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</si>
  <si>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</si>
  <si>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</si>
  <si>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</si>
  <si>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</si>
  <si>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</si>
  <si>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</si>
  <si>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</si>
  <si>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</si>
  <si>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</si>
  <si>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</si>
  <si>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</si>
  <si>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</si>
  <si>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</si>
  <si>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</si>
  <si>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</si>
  <si>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</si>
  <si>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</si>
  <si>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</si>
  <si>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</si>
  <si>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</si>
  <si>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</si>
  <si>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</si>
  <si>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</si>
  <si>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</si>
  <si>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</si>
  <si>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</si>
  <si>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</si>
  <si>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</si>
  <si>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</si>
  <si>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</si>
  <si>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</si>
  <si>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</si>
  <si>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</si>
  <si>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</si>
  <si>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</si>
  <si>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</si>
  <si>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</si>
  <si>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</si>
  <si>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</si>
  <si>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</si>
  <si>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</si>
  <si>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</si>
  <si>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</si>
  <si>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</si>
  <si>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</si>
  <si>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</si>
  <si>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</si>
  <si>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</si>
  <si>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</si>
  <si>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</si>
  <si>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</si>
  <si>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</si>
  <si>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</si>
  <si>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</si>
  <si>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</si>
  <si>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</si>
  <si>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</si>
  <si>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</si>
  <si>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</si>
  <si>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</si>
  <si>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</si>
  <si>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</si>
  <si>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</si>
  <si>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</si>
  <si>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</si>
  <si>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</si>
  <si>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</si>
  <si>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</si>
  <si>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</si>
  <si>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</si>
  <si>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</si>
  <si>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</si>
  <si>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</si>
  <si>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</si>
  <si>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</si>
  <si>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</si>
  <si>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</si>
  <si>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</si>
  <si>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</si>
  <si>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</si>
  <si>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</si>
  <si>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</si>
  <si>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</si>
  <si>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</si>
  <si>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</si>
  <si>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</si>
  <si>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</si>
  <si>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</si>
  <si>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</si>
  <si>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</si>
  <si>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</si>
  <si>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</si>
  <si>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</si>
  <si>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</si>
  <si>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</si>
  <si>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</si>
  <si>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</si>
  <si>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</si>
  <si>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</si>
  <si>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</si>
  <si>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</si>
  <si>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</si>
  <si>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</si>
  <si>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</si>
  <si>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</si>
  <si>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</si>
  <si>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</si>
  <si>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</si>
  <si>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</si>
  <si>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</si>
  <si>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</si>
  <si>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</si>
  <si>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</si>
  <si>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</si>
  <si>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</si>
  <si>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</si>
  <si>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</si>
  <si>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</si>
  <si>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</si>
  <si>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</si>
  <si>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</si>
  <si>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</si>
  <si>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</si>
  <si>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</si>
  <si>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</si>
  <si>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</si>
  <si>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</si>
  <si>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</si>
  <si>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</si>
  <si>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</si>
  <si>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</si>
  <si>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</si>
  <si>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</si>
  <si>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</si>
  <si>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</si>
  <si>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</si>
  <si>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</si>
  <si>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</si>
  <si>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</si>
  <si>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</si>
  <si>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</si>
  <si>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</si>
  <si>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</si>
  <si>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</si>
  <si>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</si>
  <si>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</si>
  <si>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</si>
  <si>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</si>
  <si>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</si>
  <si>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</si>
  <si>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</si>
  <si>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</si>
  <si>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</si>
  <si>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</si>
  <si>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</si>
  <si>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</si>
  <si>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</si>
  <si>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</si>
  <si>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</si>
  <si>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</si>
  <si>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</si>
  <si>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</si>
  <si>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</si>
  <si>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</si>
  <si>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</si>
  <si>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</si>
  <si>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</si>
  <si>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</si>
  <si>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</si>
  <si>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</si>
  <si>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</si>
  <si>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</si>
  <si>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</si>
  <si>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</si>
  <si>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</si>
  <si>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</si>
  <si>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</si>
  <si>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</si>
  <si>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</si>
  <si>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</si>
  <si>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</si>
  <si>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</si>
  <si>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</si>
  <si>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</si>
  <si>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</si>
  <si>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</si>
  <si>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</si>
  <si>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</si>
  <si>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</si>
  <si>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</si>
  <si>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</si>
  <si>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</si>
  <si>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</si>
  <si>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</si>
  <si>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</si>
  <si>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</si>
  <si>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</si>
  <si>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</si>
  <si>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</si>
  <si>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</si>
  <si>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</si>
  <si>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</si>
  <si>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</si>
  <si>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</si>
  <si>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</si>
  <si>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</si>
  <si>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</si>
  <si>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</si>
  <si>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</si>
  <si>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</si>
  <si>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</si>
  <si>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</si>
  <si>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</si>
  <si>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</si>
  <si>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</si>
  <si>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</si>
  <si>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</si>
  <si>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</si>
  <si>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</si>
  <si>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</si>
  <si>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</si>
  <si>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</si>
  <si>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</si>
  <si>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</si>
  <si>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</si>
  <si>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</si>
  <si>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</si>
  <si>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</si>
  <si>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</si>
  <si>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</si>
  <si>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</si>
  <si>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</si>
  <si>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</si>
  <si>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</si>
  <si>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</si>
  <si>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</si>
  <si>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</si>
  <si>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</si>
  <si>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</si>
  <si>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</si>
  <si>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</si>
  <si>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</si>
  <si>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</si>
  <si>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</si>
  <si>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</si>
  <si>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</si>
  <si>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</si>
  <si>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</si>
  <si>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</si>
  <si>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</si>
  <si>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</si>
  <si>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</si>
  <si>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</si>
  <si>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</si>
  <si>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</si>
  <si>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</si>
  <si>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</si>
  <si>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</si>
  <si>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</si>
  <si>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</si>
  <si>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</si>
  <si>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</si>
  <si>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</si>
  <si>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</si>
  <si>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</si>
  <si>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</si>
  <si>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</si>
  <si>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</si>
  <si>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</si>
  <si>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</si>
  <si>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</si>
  <si>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</si>
  <si>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</si>
  <si>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</si>
  <si>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</si>
  <si>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</si>
  <si>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</si>
  <si>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</si>
  <si>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</si>
  <si>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</si>
  <si>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</si>
  <si>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</si>
  <si>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</si>
  <si>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</si>
  <si>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</si>
  <si>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</si>
  <si>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</si>
  <si>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</si>
  <si>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</si>
  <si>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</si>
  <si>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</si>
  <si>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</si>
  <si>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</si>
  <si>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</si>
  <si>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</si>
  <si>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</si>
  <si>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</si>
  <si>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</si>
  <si>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</si>
  <si>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</si>
  <si>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</si>
  <si>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</si>
  <si>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</si>
  <si>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</si>
  <si>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</si>
  <si>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</si>
  <si>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</si>
  <si>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</si>
  <si>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</si>
  <si>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</si>
  <si>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</si>
  <si>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</si>
  <si>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</si>
  <si>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</si>
  <si>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</si>
  <si>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</si>
  <si>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</si>
  <si>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</si>
  <si>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</si>
  <si>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</si>
  <si>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</si>
  <si>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</si>
  <si>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</si>
  <si>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</si>
  <si>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</si>
  <si>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</si>
  <si>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</si>
  <si>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</si>
  <si>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</si>
  <si>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</si>
  <si>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</si>
  <si>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</si>
  <si>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</si>
  <si>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</si>
  <si>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</si>
  <si>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</si>
  <si>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</si>
  <si>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</si>
  <si>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</si>
  <si>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</si>
  <si>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</si>
  <si>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</si>
  <si>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</si>
  <si>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</si>
  <si>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</si>
  <si>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</si>
  <si>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</si>
  <si>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</si>
  <si>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</si>
  <si>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</si>
  <si>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</si>
  <si>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</si>
  <si>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</si>
  <si>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</si>
  <si>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</si>
  <si>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</si>
  <si>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</si>
  <si>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</si>
  <si>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</si>
  <si>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</si>
  <si>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</si>
  <si>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</si>
  <si>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</si>
  <si>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</si>
  <si>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</si>
  <si>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</si>
  <si>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</si>
  <si>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</si>
  <si>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</si>
  <si>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</si>
  <si>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</si>
  <si>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</si>
  <si>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</si>
  <si>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</si>
  <si>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</si>
  <si>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</si>
  <si>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</si>
  <si>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</si>
  <si>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</si>
  <si>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</si>
  <si>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</si>
  <si>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</si>
  <si>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</si>
  <si>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</si>
  <si>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</si>
  <si>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</si>
  <si>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</si>
  <si>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</si>
  <si>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</si>
  <si>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</si>
  <si>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</si>
  <si>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</si>
  <si>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</si>
  <si>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</si>
  <si>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</si>
  <si>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</si>
  <si>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</si>
  <si>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</si>
  <si>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</si>
  <si>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</si>
  <si>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</si>
  <si>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</si>
  <si>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</si>
  <si>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</si>
  <si>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</si>
  <si>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</si>
  <si>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</si>
  <si>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</si>
  <si>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</si>
  <si>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</si>
  <si>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</si>
  <si>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</si>
  <si>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</si>
  <si>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</si>
  <si>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</si>
  <si>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</si>
  <si>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</si>
  <si>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</si>
  <si>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</si>
  <si>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</si>
  <si>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</si>
  <si>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</si>
  <si>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</si>
  <si>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</si>
  <si>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</si>
  <si>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</si>
  <si>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</si>
  <si>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</si>
  <si>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</si>
  <si>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</si>
  <si>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</si>
  <si>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</si>
  <si>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</si>
  <si>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</si>
  <si>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</si>
  <si>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</si>
  <si>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</si>
  <si>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</si>
  <si>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</si>
  <si>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</si>
  <si>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</si>
  <si>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</si>
  <si>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</si>
  <si>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</si>
  <si>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</si>
  <si>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</si>
  <si>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</si>
  <si>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</si>
  <si>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</si>
  <si>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</si>
  <si>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</si>
  <si>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</si>
  <si>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</si>
  <si>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</si>
  <si>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</si>
  <si>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</si>
  <si>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</si>
  <si>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</si>
  <si>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</si>
  <si>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</si>
  <si>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</si>
  <si>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</si>
  <si>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</si>
  <si>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</si>
  <si>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</si>
  <si>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</si>
  <si>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</si>
  <si>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</si>
  <si>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</si>
  <si>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</si>
  <si>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</si>
  <si>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</si>
  <si>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</si>
  <si>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</si>
  <si>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</si>
  <si>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</si>
  <si>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</si>
  <si>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</si>
  <si>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</si>
  <si>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</si>
  <si>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</si>
  <si>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</si>
  <si>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</si>
  <si>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</si>
  <si>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</si>
  <si>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</si>
  <si>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</si>
  <si>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</si>
  <si>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</si>
  <si>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</si>
  <si>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</si>
  <si>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</si>
  <si>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</si>
  <si>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</si>
  <si>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</si>
  <si>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</si>
  <si>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</si>
  <si>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</si>
  <si>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</si>
  <si>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</si>
  <si>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</si>
  <si>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</si>
  <si>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</si>
  <si>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</si>
  <si>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</si>
  <si>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</si>
  <si>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</si>
  <si>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</si>
  <si>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</si>
  <si>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</si>
  <si>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</si>
  <si>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</si>
  <si>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</si>
  <si>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</si>
  <si>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</si>
  <si>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</si>
  <si>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</si>
  <si>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</si>
  <si>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</si>
  <si>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</si>
  <si>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</si>
  <si>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</si>
  <si>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</si>
  <si>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</si>
  <si>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</si>
  <si>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</si>
  <si>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</si>
  <si>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</si>
  <si>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</si>
  <si>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</si>
  <si>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</si>
  <si>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</si>
  <si>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</si>
  <si>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</si>
  <si>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</si>
  <si>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</si>
  <si>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</si>
  <si>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</si>
  <si>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</si>
  <si>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</si>
  <si>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</si>
  <si>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</si>
  <si>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</si>
  <si>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</si>
  <si>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</si>
  <si>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</si>
  <si>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</si>
  <si>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</si>
  <si>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</si>
  <si>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</si>
  <si>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</si>
  <si>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</si>
  <si>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</si>
  <si>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</si>
  <si>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</si>
  <si>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</si>
  <si>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</si>
  <si>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</si>
  <si>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</si>
  <si>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</si>
  <si>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</si>
  <si>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</si>
  <si>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</si>
  <si>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</si>
  <si>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</si>
  <si>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</si>
  <si>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</si>
  <si>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</si>
  <si>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</si>
  <si>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</si>
  <si>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</si>
  <si>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</si>
  <si>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</si>
  <si>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</si>
  <si>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</si>
  <si>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</si>
  <si>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</si>
  <si>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</si>
  <si>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</si>
  <si>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</si>
  <si>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</si>
  <si>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</si>
  <si>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</si>
  <si>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</si>
  <si>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</si>
  <si>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</si>
  <si>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</si>
  <si>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</si>
  <si>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</si>
  <si>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</si>
  <si>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</si>
  <si>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</si>
  <si>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</si>
  <si>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</si>
  <si>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</si>
  <si>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</si>
  <si>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</si>
  <si>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</si>
  <si>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</si>
  <si>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</si>
  <si>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</si>
  <si>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</si>
  <si>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</si>
  <si>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</si>
  <si>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</si>
  <si>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</si>
  <si>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</si>
  <si>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</si>
  <si>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</si>
  <si>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</si>
  <si>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</si>
  <si>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</si>
  <si>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</si>
  <si>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</si>
  <si>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</si>
  <si>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</si>
  <si>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</si>
  <si>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</si>
  <si>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</si>
  <si>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</si>
  <si>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</si>
  <si>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</si>
  <si>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</si>
  <si>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</si>
  <si>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</si>
  <si>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</si>
  <si>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</si>
  <si>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</si>
  <si>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</si>
  <si>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</si>
  <si>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</si>
  <si>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</si>
  <si>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</si>
  <si>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</si>
  <si>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</si>
  <si>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</si>
  <si>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</si>
  <si>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</si>
  <si>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</si>
  <si>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</si>
  <si>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</si>
  <si>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</si>
  <si>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</si>
  <si>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</si>
  <si>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</si>
  <si>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</si>
  <si>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</si>
  <si>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</si>
  <si>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</si>
  <si>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</si>
  <si>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</si>
  <si>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</si>
  <si>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</si>
  <si>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</si>
  <si>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</si>
  <si>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</si>
  <si>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</si>
  <si>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</si>
  <si>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</si>
  <si>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</si>
  <si>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</si>
  <si>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</si>
  <si>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</si>
  <si>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</si>
  <si>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</si>
  <si>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</si>
  <si>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</si>
  <si>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</si>
  <si>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</si>
  <si>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</si>
  <si>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</si>
  <si>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</si>
  <si>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</si>
  <si>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</si>
  <si>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</si>
  <si>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</si>
  <si>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</si>
  <si>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</si>
  <si>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</si>
  <si>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</si>
  <si>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</si>
  <si>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</si>
  <si>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</si>
  <si>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</si>
  <si>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</si>
  <si>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</si>
  <si>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</si>
  <si>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</si>
  <si>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</si>
  <si>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</si>
  <si>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</si>
  <si>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</si>
  <si>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</si>
  <si>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</si>
  <si>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</si>
  <si>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</si>
  <si>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</si>
  <si>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</si>
  <si>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</si>
  <si>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</si>
  <si>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</si>
  <si>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</si>
  <si>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</si>
  <si>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</si>
  <si>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</si>
  <si>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</si>
  <si>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</si>
  <si>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</si>
  <si>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</si>
  <si>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</si>
  <si>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</si>
  <si>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</si>
  <si>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</si>
  <si>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</si>
  <si>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</si>
  <si>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</si>
  <si>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</si>
  <si>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</si>
  <si>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</si>
  <si>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</si>
  <si>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</si>
  <si>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</si>
  <si>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</si>
  <si>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</si>
  <si>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</si>
  <si>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</si>
  <si>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</si>
  <si>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</si>
  <si>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</si>
  <si>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</si>
  <si>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</si>
  <si>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</si>
  <si>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</si>
  <si>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</si>
  <si>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</si>
  <si>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</si>
  <si>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</si>
  <si>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</si>
  <si>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</si>
  <si>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</si>
  <si>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</si>
  <si>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</si>
  <si>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</si>
  <si>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</si>
  <si>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</si>
  <si>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</si>
  <si>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</si>
  <si>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</si>
  <si>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</si>
  <si>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</si>
  <si>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</si>
  <si>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</si>
  <si>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</si>
  <si>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</si>
  <si>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</si>
  <si>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</si>
  <si>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</si>
  <si>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</si>
  <si>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</si>
  <si>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</si>
  <si>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</si>
  <si>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</si>
  <si>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</si>
  <si>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</si>
  <si>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</si>
  <si>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</si>
  <si>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</si>
  <si>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</si>
  <si>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</si>
  <si>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</si>
  <si>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</si>
  <si>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</si>
  <si>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</si>
  <si>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</si>
  <si>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</si>
  <si>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</si>
  <si>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</si>
  <si>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</si>
  <si>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</si>
  <si>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</si>
  <si>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</si>
  <si>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</si>
  <si>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</si>
  <si>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</si>
  <si>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</si>
  <si>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</si>
  <si>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</si>
  <si>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</si>
  <si>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</si>
  <si>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</si>
  <si>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</si>
  <si>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</si>
  <si>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</si>
  <si>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</si>
  <si>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</si>
  <si>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</si>
  <si>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</si>
  <si>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</si>
  <si>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</si>
  <si>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</si>
  <si>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</si>
  <si>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</si>
  <si>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</si>
  <si>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</si>
  <si>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</si>
  <si>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</si>
  <si>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</si>
  <si>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</si>
  <si>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</si>
  <si>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</si>
  <si>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</si>
  <si>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</si>
  <si>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</si>
  <si>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</si>
  <si>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</si>
  <si>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</si>
  <si>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</si>
  <si>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</si>
  <si>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</si>
  <si>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</si>
  <si>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</si>
  <si>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</si>
  <si>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</si>
  <si>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</si>
  <si>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</si>
  <si>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</si>
  <si>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</si>
  <si>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</si>
  <si>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</si>
  <si>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</si>
  <si>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</si>
  <si>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</si>
  <si>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</si>
  <si>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</si>
  <si>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</si>
  <si>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</si>
  <si>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</si>
  <si>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</si>
  <si>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</si>
  <si>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</si>
  <si>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</si>
  <si>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</si>
  <si>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</si>
  <si>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</si>
  <si>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</si>
  <si>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</si>
  <si>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</si>
  <si>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</si>
  <si>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</si>
  <si>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</si>
  <si>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</si>
  <si>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</si>
  <si>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</si>
  <si>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</si>
  <si>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</si>
  <si>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</si>
  <si>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</si>
  <si>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</si>
  <si>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</si>
  <si>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</si>
  <si>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</si>
  <si>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</si>
  <si>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</si>
  <si>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</si>
  <si>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</si>
  <si>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</si>
  <si>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</si>
  <si>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</si>
  <si>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</si>
  <si>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</si>
  <si>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</si>
  <si>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</si>
  <si>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</si>
  <si>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</si>
  <si>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</si>
  <si>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</si>
  <si>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</si>
  <si>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</si>
  <si>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</si>
  <si>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</si>
  <si>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</si>
  <si>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</si>
  <si>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</si>
  <si>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</si>
  <si>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</si>
  <si>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</si>
  <si>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</si>
  <si>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</si>
  <si>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</si>
  <si>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</si>
  <si>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</si>
  <si>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</si>
  <si>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</si>
  <si>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</si>
  <si>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</si>
  <si>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</si>
  <si>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</si>
  <si>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</si>
  <si>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</si>
  <si>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</si>
  <si>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</si>
  <si>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</si>
  <si>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</si>
  <si>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</si>
  <si>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</si>
  <si>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</si>
  <si>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</si>
  <si>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</si>
  <si>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</si>
  <si>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</si>
  <si>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</si>
  <si>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</si>
  <si>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</si>
  <si>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</si>
  <si>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</si>
  <si>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</si>
  <si>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</si>
  <si>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</si>
  <si>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</si>
  <si>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</si>
  <si>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</si>
  <si>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</si>
  <si>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</si>
  <si>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</si>
  <si>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</si>
  <si>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</si>
  <si>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</si>
  <si>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</si>
  <si>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</si>
  <si>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</si>
  <si>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</si>
  <si>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</si>
  <si>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</si>
  <si>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</si>
  <si>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</si>
  <si>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</si>
  <si>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</si>
  <si>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</si>
  <si>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</si>
  <si>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</si>
  <si>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</si>
  <si>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</si>
  <si>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</si>
  <si>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</si>
  <si>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</si>
  <si>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</si>
  <si>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</si>
  <si>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</si>
  <si>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</si>
  <si>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</si>
  <si>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</si>
  <si>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</si>
  <si>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</si>
  <si>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</si>
  <si>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</si>
  <si>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</si>
  <si>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</si>
  <si>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</si>
  <si>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</si>
  <si>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</si>
  <si>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</si>
  <si>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</si>
  <si>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</si>
  <si>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</si>
  <si>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</si>
  <si>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</si>
  <si>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</si>
  <si>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</si>
  <si>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</si>
  <si>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</si>
  <si>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</si>
  <si>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</si>
  <si>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</si>
  <si>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</si>
  <si>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</si>
  <si>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</si>
  <si>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</si>
  <si>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</si>
  <si>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</si>
  <si>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</si>
  <si>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</si>
  <si>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</si>
  <si>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</si>
  <si>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</si>
  <si>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</si>
  <si>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</si>
  <si>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</si>
  <si>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</si>
  <si>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</si>
  <si>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</si>
  <si>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</si>
  <si>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</si>
  <si>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</si>
  <si>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</si>
  <si>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</si>
  <si>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</si>
  <si>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</si>
  <si>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</si>
  <si>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</si>
  <si>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</si>
  <si>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</si>
  <si>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</si>
  <si>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</si>
  <si>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</si>
  <si>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</si>
  <si>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</si>
  <si>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</si>
  <si>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</si>
  <si>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</si>
  <si>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</si>
  <si>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</si>
  <si>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</si>
  <si>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</si>
  <si>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</si>
  <si>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</si>
  <si>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</si>
  <si>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</si>
  <si>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</si>
  <si>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</si>
  <si>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</si>
  <si>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</si>
  <si>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</si>
  <si>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</si>
  <si>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</si>
  <si>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</si>
  <si>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</si>
  <si>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</si>
  <si>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</si>
  <si>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</si>
  <si>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</si>
  <si>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</si>
  <si>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</si>
  <si>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</si>
  <si>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</si>
  <si>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</si>
  <si>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</si>
  <si>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</si>
  <si>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</si>
  <si>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</si>
  <si>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</si>
  <si>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</si>
  <si>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</si>
  <si>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</si>
  <si>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</si>
  <si>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</si>
  <si>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</si>
  <si>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</si>
  <si>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</si>
  <si>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</si>
  <si>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</si>
  <si>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</si>
  <si>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</si>
  <si>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</si>
  <si>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</si>
  <si>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</si>
  <si>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</si>
  <si>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</si>
  <si>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</si>
  <si>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</si>
  <si>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</si>
  <si>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</si>
  <si>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</si>
  <si>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</si>
  <si>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</si>
  <si>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</si>
  <si>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</si>
  <si>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</si>
  <si>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</si>
  <si>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</si>
  <si>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</si>
  <si>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</si>
  <si>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</si>
  <si>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</si>
  <si>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</si>
  <si>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</si>
  <si>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</si>
  <si>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</si>
  <si>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</si>
  <si>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</si>
  <si>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</si>
  <si>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</si>
  <si>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</si>
  <si>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</si>
  <si>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</si>
  <si>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</si>
  <si>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</si>
  <si>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</si>
  <si>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</si>
  <si>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</si>
  <si>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</si>
  <si>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</si>
  <si>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</si>
  <si>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</si>
  <si>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</si>
  <si>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</si>
  <si>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</si>
  <si>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</si>
  <si>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</si>
  <si>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</si>
  <si>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</si>
  <si>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</si>
  <si>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</si>
  <si>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</si>
  <si>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</si>
  <si>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</si>
  <si>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</si>
  <si>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</si>
  <si>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</si>
  <si>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</si>
  <si>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</si>
  <si>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</si>
  <si>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</si>
  <si>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</si>
  <si>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</si>
  <si>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</si>
  <si>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</si>
  <si>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</si>
  <si>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</si>
  <si>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</si>
  <si>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</si>
  <si>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</si>
  <si>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</si>
  <si>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</si>
  <si>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</si>
  <si>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</si>
  <si>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</si>
  <si>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</si>
  <si>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</si>
  <si>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</si>
  <si>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</si>
  <si>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</si>
  <si>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</si>
  <si>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</si>
  <si>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</si>
  <si>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</si>
  <si>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</si>
  <si>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</si>
  <si>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</si>
  <si>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</si>
  <si>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</si>
  <si>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</si>
  <si>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</si>
  <si>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</si>
  <si>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</si>
  <si>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</si>
  <si>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</si>
  <si>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</si>
  <si>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</si>
  <si>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</si>
  <si>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</si>
  <si>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</si>
  <si>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</si>
  <si>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</si>
  <si>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</si>
  <si>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</si>
  <si>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</si>
  <si>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</si>
  <si>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</si>
  <si>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</si>
  <si>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</si>
  <si>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</si>
  <si>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</si>
  <si>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</si>
  <si>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</si>
  <si>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</si>
  <si>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</si>
  <si>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</si>
  <si>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</si>
  <si>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</si>
  <si>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</si>
  <si>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</si>
  <si>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</si>
  <si>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</si>
  <si>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</si>
  <si>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</si>
  <si>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</si>
  <si>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</si>
  <si>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</si>
  <si>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</si>
  <si>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</si>
  <si>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</si>
  <si>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</si>
  <si>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</si>
  <si>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</si>
  <si>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</si>
  <si>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</si>
  <si>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</si>
  <si>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</si>
  <si>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</si>
  <si>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</si>
  <si>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</si>
  <si>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</si>
  <si>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</si>
  <si>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</si>
  <si>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</si>
  <si>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</si>
  <si>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</si>
  <si>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</si>
  <si>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</si>
  <si>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</si>
  <si>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</si>
  <si>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</si>
  <si>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</si>
  <si>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</si>
  <si>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</si>
  <si>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</si>
  <si>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</si>
  <si>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</si>
  <si>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</si>
  <si>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</si>
  <si>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</si>
  <si>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</si>
  <si>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</si>
  <si>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</si>
  <si>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</si>
  <si>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</si>
  <si>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</si>
  <si>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</si>
  <si>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</si>
  <si>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</si>
  <si>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</si>
  <si>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</si>
  <si>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</si>
  <si>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</si>
  <si>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</si>
  <si>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</si>
  <si>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</si>
  <si>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</si>
  <si>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</si>
  <si>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</si>
  <si>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</si>
  <si>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</si>
  <si>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</si>
  <si>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</si>
  <si>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</si>
  <si>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</si>
  <si>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</si>
  <si>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</si>
  <si>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</si>
  <si>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</si>
  <si>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</si>
  <si>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</si>
  <si>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</si>
  <si>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</si>
  <si>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</si>
  <si>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</si>
  <si>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</si>
  <si>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</si>
  <si>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</si>
  <si>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</si>
  <si>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</si>
  <si>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</si>
  <si>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</si>
  <si>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</si>
  <si>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</si>
  <si>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</si>
  <si>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</si>
  <si>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</si>
  <si>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</si>
  <si>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</si>
  <si>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</si>
  <si>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</si>
  <si>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</si>
  <si>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</si>
  <si>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</si>
  <si>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</si>
  <si>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</si>
  <si>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</si>
  <si>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</si>
  <si>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</si>
  <si>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</si>
  <si>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</si>
  <si>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</si>
  <si>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</si>
  <si>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</si>
  <si>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</si>
  <si>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</si>
  <si>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</si>
  <si>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</si>
  <si>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</si>
  <si>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</si>
  <si>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</si>
  <si>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</si>
  <si>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</si>
  <si>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</si>
  <si>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</si>
  <si>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</si>
  <si>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</si>
  <si>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</si>
  <si>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</si>
  <si>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</si>
  <si>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</si>
  <si>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</si>
  <si>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</si>
  <si>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</si>
  <si>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</si>
  <si>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</si>
  <si>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</si>
  <si>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</si>
  <si>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</si>
  <si>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</si>
  <si>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</si>
  <si>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</si>
  <si>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</si>
  <si>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</si>
  <si>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</si>
  <si>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</si>
  <si>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</si>
  <si>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</si>
  <si>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</si>
  <si>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</si>
  <si>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</si>
  <si>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</si>
  <si>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</si>
  <si>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</si>
  <si>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</si>
  <si>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</si>
  <si>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</si>
  <si>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</si>
  <si>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</si>
  <si>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</si>
  <si>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</si>
  <si>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</si>
  <si>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</si>
  <si>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</si>
  <si>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</si>
  <si>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</si>
  <si>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</si>
  <si>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</si>
  <si>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</si>
  <si>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</si>
  <si>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</si>
  <si>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</si>
  <si>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</si>
  <si>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</si>
  <si>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</si>
  <si>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</si>
  <si>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</si>
  <si>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</si>
  <si>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</si>
  <si>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</si>
  <si>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</si>
  <si>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</si>
  <si>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</si>
  <si>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</si>
  <si>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</si>
  <si>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</si>
  <si>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</si>
  <si>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</si>
  <si>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</si>
  <si>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</si>
  <si>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</si>
  <si>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</si>
  <si>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</si>
  <si>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</si>
  <si>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</si>
  <si>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</si>
  <si>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</si>
  <si>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</si>
  <si>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</si>
  <si>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</si>
  <si>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</si>
  <si>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</si>
  <si>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</si>
  <si>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</si>
  <si>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</si>
  <si>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</si>
  <si>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</si>
  <si>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</si>
  <si>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</si>
  <si>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</si>
  <si>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</si>
  <si>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</si>
  <si>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</si>
  <si>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</si>
  <si>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</si>
  <si>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</si>
  <si>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</si>
  <si>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</si>
  <si>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</si>
  <si>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</si>
  <si>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</si>
  <si>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</si>
  <si>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</si>
  <si>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</si>
  <si>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</si>
  <si>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</si>
  <si>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</si>
  <si>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</si>
  <si>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</si>
  <si>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</si>
  <si>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</si>
  <si>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</si>
  <si>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</si>
  <si>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</si>
  <si>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</si>
  <si>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</si>
  <si>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</si>
  <si>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</si>
  <si>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</si>
  <si>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</si>
  <si>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</si>
  <si>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</si>
  <si>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</si>
  <si>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</si>
  <si>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</si>
  <si>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</si>
  <si>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</si>
  <si>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</si>
  <si>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</si>
  <si>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</si>
  <si>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</si>
  <si>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</si>
  <si>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</si>
  <si>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</si>
  <si>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</si>
  <si>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</si>
  <si>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</si>
  <si>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</si>
  <si>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</si>
  <si>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</si>
  <si>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</si>
  <si>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</si>
  <si>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</si>
  <si>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</si>
  <si>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</si>
  <si>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</si>
  <si>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</si>
  <si>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</si>
  <si>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</si>
  <si>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</si>
  <si>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</si>
  <si>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</si>
  <si>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</si>
  <si>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</si>
  <si>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</si>
  <si>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</si>
  <si>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</si>
  <si>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</si>
  <si>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</si>
  <si>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</si>
  <si>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</si>
  <si>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</si>
  <si>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</si>
  <si>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</si>
  <si>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</si>
  <si>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</si>
  <si>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</si>
  <si>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</si>
  <si>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</si>
  <si>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</si>
  <si>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</si>
  <si>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</si>
  <si>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</si>
  <si>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</si>
  <si>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</si>
  <si>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</si>
  <si>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</si>
  <si>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</si>
  <si>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</si>
  <si>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</si>
  <si>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</si>
  <si>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</si>
  <si>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</si>
  <si>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</si>
  <si>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</si>
  <si>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</si>
  <si>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</si>
  <si>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</si>
  <si>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</si>
  <si>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</si>
  <si>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</si>
  <si>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</si>
  <si>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</si>
  <si>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</si>
  <si>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</si>
  <si>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</si>
  <si>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</si>
  <si>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</si>
  <si>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</si>
  <si>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</si>
  <si>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</si>
  <si>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</si>
  <si>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</si>
  <si>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</si>
  <si>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</si>
  <si>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</si>
  <si>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</si>
  <si>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</si>
  <si>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</si>
  <si>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</si>
  <si>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</si>
  <si>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</si>
  <si>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</si>
  <si>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</si>
  <si>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</si>
  <si>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</si>
  <si>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</si>
  <si>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</si>
  <si>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</si>
  <si>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</si>
  <si>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</si>
  <si>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</si>
  <si>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</si>
  <si>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</si>
  <si>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</si>
  <si>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</si>
  <si>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</si>
  <si>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</si>
  <si>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</si>
  <si>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</si>
  <si>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</si>
  <si>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</si>
  <si>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</si>
  <si>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</si>
  <si>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</si>
  <si>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</si>
  <si>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</si>
  <si>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</si>
  <si>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</si>
  <si>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</si>
  <si>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</si>
  <si>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</si>
  <si>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</si>
  <si>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</si>
  <si>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</si>
  <si>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</si>
  <si>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</si>
  <si>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</si>
  <si>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</si>
  <si>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</si>
  <si>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</si>
  <si>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</si>
  <si>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</si>
  <si>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</si>
  <si>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</si>
  <si>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</si>
  <si>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</si>
  <si>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</si>
  <si>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</si>
  <si>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</si>
  <si>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</si>
  <si>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</si>
  <si>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</si>
  <si>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</si>
  <si>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</si>
  <si>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</si>
  <si>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</si>
  <si>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</si>
  <si>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</si>
  <si>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</si>
  <si>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</si>
  <si>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</si>
  <si>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</si>
  <si>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</si>
  <si>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</si>
  <si>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</si>
  <si>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</si>
  <si>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</si>
  <si>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</si>
  <si>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</si>
  <si>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</si>
  <si>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</si>
  <si>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</si>
  <si>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</si>
  <si>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</si>
  <si>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</si>
  <si>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</si>
  <si>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</si>
  <si>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</si>
  <si>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</si>
  <si>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</si>
  <si>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</si>
  <si>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</si>
  <si>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</si>
  <si>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</si>
  <si>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</si>
  <si>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</si>
  <si>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</si>
  <si>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</si>
  <si>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</si>
  <si>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</si>
  <si>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</si>
  <si>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</si>
  <si>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</si>
  <si>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</si>
  <si>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</si>
  <si>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</si>
  <si>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</si>
  <si>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</si>
  <si>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</si>
  <si>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</si>
  <si>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</si>
  <si>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</si>
  <si>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</si>
  <si>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</si>
  <si>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</si>
  <si>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</si>
  <si>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</si>
  <si>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</si>
  <si>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</si>
  <si>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</si>
  <si>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</si>
  <si>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</si>
  <si>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</si>
  <si>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</si>
  <si>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</si>
  <si>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</si>
  <si>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</si>
  <si>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</si>
  <si>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</si>
  <si>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</si>
  <si>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</si>
  <si>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</si>
  <si>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</si>
  <si>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</si>
  <si>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</si>
  <si>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</si>
  <si>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</si>
  <si>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</si>
  <si>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</si>
  <si>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</si>
  <si>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</si>
  <si>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</si>
  <si>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</si>
  <si>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</si>
  <si>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</si>
  <si>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</si>
  <si>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</si>
  <si>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</si>
  <si>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</si>
  <si>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</si>
  <si>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</si>
  <si>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</si>
  <si>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</si>
  <si>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</si>
  <si>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</si>
  <si>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</si>
  <si>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</si>
  <si>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</si>
  <si>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</si>
  <si>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</si>
  <si>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</si>
  <si>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</si>
  <si>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</si>
  <si>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</si>
  <si>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</si>
  <si>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</si>
  <si>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</si>
  <si>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</si>
  <si>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</si>
  <si>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</si>
  <si>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</si>
  <si>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</si>
  <si>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</si>
  <si>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</si>
  <si>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</si>
  <si>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</si>
  <si>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</si>
  <si>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</si>
  <si>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</si>
  <si>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</si>
  <si>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</si>
  <si>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</si>
  <si>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</si>
  <si>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</si>
  <si>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</si>
  <si>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</si>
  <si>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</si>
  <si>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</si>
  <si>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</si>
  <si>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</si>
  <si>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</si>
  <si>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</si>
  <si>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</si>
  <si>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</si>
  <si>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</si>
  <si>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</si>
  <si>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</si>
  <si>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</si>
  <si>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</si>
  <si>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</si>
  <si>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</si>
  <si>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</si>
  <si>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</si>
  <si>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</si>
  <si>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</si>
  <si>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</si>
  <si>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</si>
  <si>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</si>
  <si>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</si>
  <si>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</si>
  <si>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</si>
  <si>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</si>
  <si>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</si>
  <si>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</si>
  <si>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</si>
  <si>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</si>
  <si>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</si>
  <si>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</si>
  <si>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</si>
  <si>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</si>
  <si>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</si>
  <si>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</si>
  <si>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</si>
  <si>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</si>
  <si>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</si>
  <si>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</si>
  <si>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</si>
  <si>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</si>
  <si>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</si>
  <si>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</si>
  <si>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</si>
  <si>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</si>
  <si>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</si>
  <si>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</si>
  <si>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</si>
  <si>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</si>
  <si>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</si>
  <si>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</si>
  <si>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</si>
  <si>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</si>
  <si>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</si>
  <si>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</si>
  <si>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</si>
  <si>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</si>
  <si>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</si>
  <si>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</si>
  <si>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</si>
  <si>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</si>
  <si>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</si>
  <si>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</si>
  <si>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</si>
  <si>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</si>
  <si>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</si>
  <si>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</si>
  <si>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</si>
  <si>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</si>
  <si>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</si>
  <si>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</si>
  <si>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</si>
  <si>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</si>
  <si>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</si>
  <si>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</si>
  <si>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</si>
  <si>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</si>
  <si>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</si>
  <si>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</si>
  <si>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</si>
  <si>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</si>
  <si>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</si>
  <si>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</si>
  <si>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</si>
  <si>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</si>
  <si>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</si>
  <si>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</si>
  <si>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</si>
  <si>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</si>
  <si>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</si>
  <si>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</si>
  <si>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</si>
  <si>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</si>
  <si>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</si>
  <si>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</si>
  <si>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</si>
  <si>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</si>
  <si>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</si>
  <si>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</si>
  <si>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</si>
  <si>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</si>
  <si>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</si>
  <si>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</si>
  <si>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</si>
  <si>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</si>
  <si>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</si>
  <si>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</si>
  <si>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</si>
  <si>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</si>
  <si>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</si>
  <si>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</si>
  <si>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</si>
  <si>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</si>
  <si>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</si>
  <si>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</si>
  <si>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</si>
  <si>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</si>
  <si>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</si>
  <si>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</si>
  <si>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</si>
  <si>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</si>
  <si>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</si>
  <si>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</si>
  <si>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</si>
  <si>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</si>
  <si>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</si>
  <si>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</si>
  <si>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</si>
  <si>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</si>
  <si>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</si>
  <si>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</si>
  <si>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</si>
  <si>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</si>
  <si>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</si>
  <si>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</si>
  <si>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</si>
  <si>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</si>
  <si>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</si>
  <si>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</si>
  <si>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</si>
  <si>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</si>
  <si>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</si>
  <si>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</si>
  <si>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</si>
  <si>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</si>
  <si>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</si>
  <si>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</si>
  <si>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</si>
  <si>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</si>
  <si>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</si>
  <si>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</si>
  <si>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</si>
  <si>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</si>
  <si>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</si>
  <si>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</si>
  <si>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</si>
  <si>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</si>
  <si>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</si>
  <si>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</si>
  <si>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</si>
  <si>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</si>
  <si>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</si>
  <si>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</si>
  <si>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</si>
  <si>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</si>
  <si>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</si>
  <si>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</si>
  <si>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</si>
  <si>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</si>
  <si>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</si>
  <si>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</si>
  <si>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</si>
  <si>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</si>
  <si>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</si>
  <si>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</si>
  <si>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</si>
  <si>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</si>
  <si>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</si>
  <si>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</si>
  <si>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</si>
  <si>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</si>
  <si>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</si>
  <si>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</si>
  <si>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</si>
  <si>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</si>
  <si>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</si>
  <si>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</si>
  <si>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</si>
  <si>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</si>
  <si>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</si>
  <si>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</si>
  <si>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</si>
  <si>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</si>
  <si>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</si>
  <si>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</si>
  <si>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</si>
  <si>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</si>
  <si>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</si>
  <si>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</si>
  <si>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</si>
  <si>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</si>
  <si>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</si>
  <si>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</si>
  <si>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</si>
  <si>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</si>
  <si>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</si>
  <si>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</si>
  <si>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</si>
  <si>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</si>
  <si>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</si>
  <si>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</si>
  <si>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</si>
  <si>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</si>
  <si>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</si>
  <si>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</si>
  <si>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</si>
  <si>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</si>
  <si>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</si>
  <si>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</si>
  <si>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</si>
  <si>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</si>
  <si>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</si>
  <si>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</si>
  <si>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</si>
  <si>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</si>
  <si>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</si>
  <si>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</si>
  <si>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</si>
  <si>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</si>
  <si>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</si>
  <si>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</si>
  <si>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</si>
  <si>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</si>
  <si>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</si>
  <si>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</si>
  <si>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</si>
  <si>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</si>
  <si>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</si>
  <si>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</si>
  <si>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</si>
  <si>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</si>
  <si>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</si>
  <si>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</si>
  <si>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</si>
  <si>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</si>
  <si>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</si>
  <si>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</si>
  <si>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</si>
  <si>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</si>
  <si>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</si>
  <si>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</si>
  <si>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</si>
  <si>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</si>
  <si>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</si>
  <si>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</si>
  <si>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</si>
  <si>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</si>
  <si>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</si>
  <si>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</si>
  <si>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</si>
  <si>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</si>
  <si>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</si>
  <si>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</si>
  <si>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</si>
  <si>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</si>
  <si>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</si>
  <si>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</si>
  <si>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</si>
  <si>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</si>
  <si>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</si>
  <si>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</si>
  <si>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</si>
  <si>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</si>
  <si>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</si>
  <si>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</si>
  <si>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</si>
  <si>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</si>
  <si>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</si>
  <si>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</si>
  <si>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</si>
  <si>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</si>
  <si>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</si>
  <si>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</si>
  <si>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</si>
  <si>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</si>
  <si>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</si>
  <si>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</si>
  <si>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</si>
  <si>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</si>
  <si>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</si>
  <si>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</si>
  <si>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</si>
  <si>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</si>
  <si>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</si>
  <si>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</si>
  <si>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</si>
  <si>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</si>
  <si>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</si>
  <si>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</si>
  <si>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</si>
  <si>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</si>
  <si>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</si>
  <si>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</si>
  <si>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</si>
  <si>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</si>
  <si>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</si>
  <si>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</si>
  <si>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</si>
  <si>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</si>
  <si>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</si>
  <si>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</si>
  <si>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</si>
  <si>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</si>
  <si>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</si>
  <si>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</si>
  <si>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</si>
  <si>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</si>
  <si>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</si>
  <si>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</si>
  <si>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</si>
  <si>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</si>
  <si>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</si>
  <si>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</si>
  <si>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</si>
  <si>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</si>
  <si>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</si>
  <si>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</si>
  <si>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</si>
  <si>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</si>
  <si>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</si>
  <si>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</si>
  <si>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</si>
  <si>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</si>
  <si>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</si>
  <si>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</si>
  <si>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</si>
  <si>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</si>
  <si>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</si>
  <si>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</si>
  <si>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</si>
  <si>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</si>
  <si>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</si>
  <si>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</si>
  <si>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</si>
  <si>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</si>
  <si>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</si>
  <si>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</si>
  <si>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</si>
  <si>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</si>
  <si>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</si>
  <si>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</si>
  <si>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</si>
  <si>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</si>
  <si>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</si>
  <si>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</si>
  <si>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</si>
  <si>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</si>
  <si>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</si>
  <si>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</si>
  <si>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</si>
  <si>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</si>
  <si>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</si>
  <si>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</si>
  <si>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</si>
  <si>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</si>
  <si>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</si>
  <si>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</si>
  <si>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</si>
  <si>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</si>
  <si>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</si>
  <si>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</si>
  <si>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</si>
  <si>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</si>
  <si>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</si>
  <si>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</si>
  <si>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</si>
  <si>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</si>
  <si>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</si>
  <si>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</si>
  <si>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</si>
  <si>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</si>
  <si>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</si>
  <si>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</si>
  <si>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</si>
  <si>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</si>
  <si>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</si>
  <si>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</si>
  <si>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</si>
  <si>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</si>
  <si>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</si>
  <si>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</si>
  <si>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</si>
  <si>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</si>
  <si>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</si>
  <si>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</si>
  <si>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</si>
  <si>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</si>
  <si>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</si>
  <si>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</si>
  <si>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</si>
  <si>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</si>
  <si>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</si>
  <si>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</si>
  <si>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</si>
  <si>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</si>
  <si>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</si>
  <si>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</si>
  <si>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</si>
  <si>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</si>
  <si>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</si>
  <si>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</si>
  <si>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</si>
  <si>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</si>
  <si>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</si>
  <si>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</si>
  <si>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</si>
  <si>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</si>
  <si>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</si>
  <si>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</si>
  <si>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</si>
  <si>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</si>
  <si>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</si>
  <si>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</si>
  <si>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</si>
  <si>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</si>
  <si>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</si>
  <si>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</si>
  <si>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</si>
  <si>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</si>
  <si>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</si>
  <si>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</si>
  <si>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</si>
  <si>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</si>
  <si>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</si>
  <si>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</si>
  <si>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</si>
  <si>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</si>
  <si>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</si>
  <si>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</si>
  <si>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</si>
  <si>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</si>
  <si>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</si>
  <si>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</si>
  <si>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</si>
  <si>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</si>
  <si>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</si>
  <si>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</si>
  <si>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</si>
  <si>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</si>
  <si>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</si>
  <si>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</si>
  <si>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</si>
  <si>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</si>
  <si>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</si>
  <si>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</si>
  <si>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</si>
  <si>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</si>
  <si>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</si>
  <si>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</si>
  <si>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</si>
  <si>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</si>
  <si>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</si>
  <si>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</si>
  <si>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</si>
  <si>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</si>
  <si>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</si>
  <si>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</si>
  <si>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</si>
  <si>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</si>
  <si>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</si>
  <si>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</si>
  <si>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</si>
  <si>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</si>
  <si>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</si>
  <si>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</si>
  <si>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</si>
  <si>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</si>
  <si>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</si>
  <si>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</si>
  <si>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</si>
  <si>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</si>
  <si>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</si>
  <si>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</si>
  <si>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</si>
  <si>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</si>
  <si>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</si>
  <si>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</si>
  <si>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</si>
  <si>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</si>
  <si>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</si>
  <si>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</si>
  <si>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</si>
  <si>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</si>
  <si>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</si>
  <si>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</si>
  <si>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</si>
  <si>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</si>
  <si>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</si>
  <si>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</si>
  <si>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</si>
  <si>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</si>
  <si>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</si>
  <si>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</si>
  <si>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</si>
  <si>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</si>
  <si>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</si>
  <si>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</si>
  <si>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</si>
  <si>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</si>
  <si>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</si>
  <si>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</si>
  <si>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</si>
  <si>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</si>
  <si>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</si>
  <si>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</si>
  <si>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</si>
  <si>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</si>
  <si>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</si>
  <si>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</si>
  <si>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</si>
  <si>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</si>
  <si>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</si>
  <si>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</si>
  <si>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</si>
  <si>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</si>
  <si>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</si>
  <si>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</si>
  <si>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</si>
  <si>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</si>
  <si>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</si>
  <si>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</si>
  <si>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</si>
  <si>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</si>
  <si>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</si>
  <si>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</si>
  <si>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</si>
  <si>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</si>
  <si>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</si>
  <si>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</si>
  <si>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</si>
  <si>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</si>
  <si>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</si>
  <si>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</si>
  <si>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</si>
  <si>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</si>
  <si>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</si>
  <si>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</si>
  <si>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</si>
  <si>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</si>
  <si>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</si>
  <si>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</si>
  <si>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</si>
  <si>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</si>
  <si>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</si>
  <si>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</si>
  <si>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</si>
  <si>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</si>
  <si>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</si>
  <si>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</si>
  <si>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</si>
  <si>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</si>
  <si>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</si>
  <si>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</si>
  <si>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</si>
  <si>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</si>
  <si>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</si>
  <si>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</si>
  <si>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</si>
  <si>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</si>
  <si>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</si>
  <si>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</si>
  <si>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</si>
  <si>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</si>
  <si>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</si>
  <si>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</si>
  <si>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</si>
  <si>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</si>
  <si>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</si>
  <si>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</si>
  <si>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</si>
  <si>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</si>
  <si>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</si>
  <si>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</si>
  <si>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</si>
  <si>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</si>
  <si>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</si>
  <si>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</si>
  <si>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</si>
  <si>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</si>
  <si>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</si>
  <si>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</si>
  <si>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</si>
  <si>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</si>
  <si>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</si>
  <si>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</si>
  <si>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</si>
  <si>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</si>
  <si>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</si>
  <si>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</si>
  <si>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</si>
  <si>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</si>
  <si>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</si>
  <si>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</si>
  <si>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</si>
  <si>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</si>
  <si>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</si>
  <si>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</si>
  <si>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</si>
  <si>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</si>
  <si>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</si>
  <si>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</si>
  <si>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</si>
  <si>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</si>
  <si>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</si>
  <si>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</si>
  <si>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</si>
  <si>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</si>
  <si>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</si>
  <si>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</si>
  <si>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</si>
  <si>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</si>
  <si>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</si>
  <si>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</si>
  <si>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</si>
  <si>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</si>
  <si>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</si>
  <si>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</si>
  <si>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</si>
  <si>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</si>
  <si>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</si>
  <si>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</si>
  <si>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</si>
  <si>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</si>
  <si>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</si>
  <si>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</si>
  <si>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</si>
  <si>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</si>
  <si>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</si>
  <si>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</si>
  <si>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</si>
  <si>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</si>
  <si>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</si>
  <si>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</si>
  <si>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</si>
  <si>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</si>
  <si>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</si>
  <si>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</si>
  <si>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</si>
  <si>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</si>
  <si>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</si>
  <si>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</si>
  <si>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</si>
  <si>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</si>
  <si>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</si>
  <si>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</si>
  <si>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</si>
  <si>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</si>
  <si>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</si>
  <si>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</si>
  <si>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</si>
  <si>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</si>
  <si>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</si>
  <si>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</si>
  <si>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</si>
  <si>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</si>
  <si>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</si>
  <si>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</si>
  <si>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</si>
  <si>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</si>
  <si>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</si>
  <si>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</si>
  <si>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</si>
  <si>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</si>
  <si>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</si>
  <si>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</si>
  <si>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</si>
  <si>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</si>
  <si>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</si>
  <si>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</si>
  <si>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</si>
  <si>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</si>
  <si>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</si>
  <si>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</si>
  <si>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</si>
  <si>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</si>
  <si>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</si>
  <si>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</si>
  <si>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</si>
  <si>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</si>
  <si>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</si>
  <si>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</si>
  <si>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</si>
  <si>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</si>
  <si>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</si>
  <si>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</si>
  <si>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</si>
  <si>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</si>
  <si>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</si>
  <si>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</si>
  <si>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</si>
  <si>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</si>
  <si>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</si>
  <si>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</si>
  <si>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</si>
  <si>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</si>
  <si>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</si>
  <si>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</si>
  <si>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</si>
  <si>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</si>
  <si>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</si>
  <si>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</si>
  <si>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</si>
  <si>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</si>
  <si>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</si>
  <si>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</si>
  <si>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</si>
  <si>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</si>
  <si>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</si>
  <si>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</si>
  <si>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</si>
  <si>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</si>
  <si>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</si>
  <si>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</si>
  <si>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</si>
  <si>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</si>
  <si>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</si>
  <si>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</si>
  <si>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</si>
  <si>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</si>
  <si>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</si>
  <si>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</si>
  <si>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</si>
  <si>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</si>
  <si>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</si>
  <si>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</si>
  <si>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</si>
  <si>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</si>
  <si>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</si>
  <si>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</si>
  <si>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</si>
  <si>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</si>
  <si>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</si>
  <si>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</si>
  <si>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</si>
  <si>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</si>
  <si>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</si>
  <si>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</si>
  <si>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</si>
  <si>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</si>
  <si>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</si>
  <si>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</si>
  <si>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</si>
  <si>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</si>
  <si>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</si>
  <si>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</si>
  <si>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</si>
  <si>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</si>
  <si>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</si>
  <si>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</si>
  <si>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</si>
  <si>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</si>
  <si>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</si>
  <si>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</si>
  <si>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</si>
  <si>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</si>
  <si>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</si>
  <si>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</si>
  <si>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</si>
  <si>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</si>
  <si>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</si>
  <si>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</si>
  <si>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</si>
  <si>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</si>
  <si>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</si>
  <si>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</si>
  <si>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</si>
  <si>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</si>
  <si>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</si>
  <si>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</si>
  <si>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</si>
  <si>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</si>
  <si>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</si>
  <si>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</si>
  <si>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</si>
  <si>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</si>
  <si>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</si>
  <si>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</si>
  <si>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</si>
  <si>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</si>
  <si>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</si>
  <si>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</si>
  <si>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</si>
  <si>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</si>
  <si>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</si>
  <si>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</si>
  <si>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</si>
  <si>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</si>
  <si>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</si>
  <si>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</si>
  <si>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</si>
  <si>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</si>
  <si>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</si>
  <si>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</si>
  <si>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</si>
  <si>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</si>
  <si>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</si>
  <si>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</si>
  <si>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</si>
  <si>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</si>
  <si>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</si>
  <si>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</si>
  <si>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</si>
  <si>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</si>
  <si>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</si>
  <si>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</si>
  <si>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</si>
  <si>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</si>
  <si>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</si>
  <si>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</si>
  <si>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</si>
  <si>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</si>
  <si>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</si>
  <si>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</si>
  <si>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</si>
  <si>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</si>
  <si>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</si>
  <si>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</si>
  <si>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</si>
  <si>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</si>
  <si>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</si>
  <si>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</si>
  <si>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</si>
  <si>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</si>
  <si>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</si>
  <si>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</si>
  <si>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</si>
  <si>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</si>
  <si>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</si>
  <si>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</si>
  <si>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</si>
  <si>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</si>
  <si>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</si>
  <si>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</si>
  <si>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</si>
  <si>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</si>
  <si>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</si>
  <si>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</si>
  <si>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</si>
  <si>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</si>
  <si>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</si>
  <si>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</si>
  <si>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</si>
  <si>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</si>
  <si>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</si>
  <si>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</si>
  <si>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</si>
  <si>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</si>
  <si>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</si>
  <si>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</si>
  <si>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</si>
  <si>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</si>
  <si>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</si>
  <si>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</si>
  <si>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</si>
  <si>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</si>
  <si>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</si>
  <si>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</si>
  <si>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</si>
  <si>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</si>
  <si>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</si>
  <si>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</si>
  <si>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</si>
  <si>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</si>
  <si>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</si>
  <si>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</si>
  <si>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</si>
  <si>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</si>
  <si>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</si>
  <si>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</si>
  <si>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</si>
  <si>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</si>
  <si>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</si>
  <si>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</si>
  <si>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</si>
  <si>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</si>
  <si>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</si>
  <si>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</si>
  <si>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</si>
  <si>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</si>
  <si>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</si>
  <si>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</si>
  <si>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</si>
  <si>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</si>
  <si>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</si>
  <si>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</si>
  <si>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</si>
  <si>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</si>
  <si>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</si>
  <si>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</si>
  <si>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</si>
  <si>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</si>
  <si>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</si>
  <si>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</si>
  <si>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</si>
  <si>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</si>
  <si>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</si>
  <si>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</si>
  <si>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</si>
  <si>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</si>
  <si>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</si>
  <si>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</si>
  <si>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</si>
  <si>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</si>
  <si>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</si>
  <si>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</si>
  <si>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</si>
  <si>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</si>
  <si>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</si>
  <si>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</si>
  <si>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</si>
  <si>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</si>
  <si>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</si>
  <si>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</si>
  <si>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</si>
  <si>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</si>
  <si>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</si>
  <si>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</si>
  <si>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</si>
  <si>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</si>
  <si>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</si>
  <si>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</si>
  <si>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</si>
  <si>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</si>
  <si>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</si>
  <si>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</si>
  <si>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</si>
  <si>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</si>
  <si>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</si>
  <si>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</si>
  <si>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</si>
  <si>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</si>
  <si>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</si>
  <si>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</si>
  <si>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</si>
  <si>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</si>
  <si>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</si>
  <si>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</si>
  <si>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</si>
  <si>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</si>
  <si>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</si>
  <si>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</si>
  <si>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</si>
  <si>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</si>
  <si>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</si>
  <si>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</si>
  <si>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</si>
  <si>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</si>
  <si>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</si>
  <si>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</si>
  <si>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</si>
  <si>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</si>
  <si>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</si>
  <si>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</si>
  <si>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</si>
  <si>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</si>
  <si>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</si>
  <si>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</si>
  <si>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</si>
  <si>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</si>
  <si>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</si>
  <si>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</si>
  <si>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</si>
  <si>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</si>
  <si>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</si>
  <si>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</si>
  <si>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</si>
  <si>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</si>
  <si>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</si>
  <si>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</si>
  <si>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</si>
  <si>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</si>
  <si>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</si>
  <si>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</si>
  <si>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</si>
  <si>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</si>
  <si>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</si>
  <si>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</si>
  <si>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</si>
  <si>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</si>
  <si>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</si>
  <si>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</si>
  <si>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</si>
  <si>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</si>
  <si>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</si>
  <si>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</si>
  <si>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</si>
  <si>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</si>
  <si>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</si>
  <si>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</si>
  <si>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</si>
  <si>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</si>
  <si>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</si>
  <si>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</si>
  <si>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</si>
  <si>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</si>
  <si>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</si>
  <si>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</si>
  <si>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</si>
  <si>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</si>
  <si>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</si>
  <si>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</si>
  <si>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</si>
  <si>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</si>
  <si>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</si>
  <si>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</si>
  <si>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</si>
  <si>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</si>
  <si>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</si>
  <si>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</si>
  <si>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</si>
  <si>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</si>
  <si>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</si>
  <si>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</si>
  <si>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</si>
  <si>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</si>
  <si>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</si>
  <si>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</si>
  <si>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</si>
  <si>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</si>
  <si>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</si>
  <si>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</si>
  <si>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</si>
  <si>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</si>
  <si>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</si>
  <si>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</si>
  <si>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</si>
  <si>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</si>
  <si>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</si>
  <si>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</si>
  <si>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</si>
  <si>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</si>
  <si>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</si>
  <si>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</si>
  <si>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</si>
  <si>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</si>
  <si>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</si>
  <si>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</si>
  <si>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</si>
  <si>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</si>
  <si>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</si>
  <si>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</si>
  <si>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</si>
  <si>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</si>
  <si>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</si>
  <si>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</si>
  <si>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</si>
  <si>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</si>
  <si>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</si>
  <si>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</si>
  <si>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</si>
  <si>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</si>
  <si>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</si>
  <si>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</si>
  <si>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</si>
  <si>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</si>
  <si>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</si>
  <si>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</si>
  <si>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</si>
  <si>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</si>
  <si>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</si>
  <si>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</si>
  <si>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</si>
  <si>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</si>
  <si>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</si>
  <si>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</si>
  <si>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</si>
  <si>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</si>
  <si>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</si>
  <si>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</si>
  <si>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</si>
  <si>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</si>
  <si>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</si>
  <si>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</si>
  <si>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</si>
  <si>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</si>
  <si>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</si>
  <si>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</si>
  <si>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</si>
  <si>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</si>
  <si>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</si>
  <si>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</si>
  <si>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</si>
  <si>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</si>
  <si>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</si>
  <si>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</si>
  <si>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</si>
  <si>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</si>
  <si>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</si>
  <si>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</si>
  <si>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</si>
  <si>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</si>
  <si>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</si>
  <si>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</si>
  <si>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</si>
  <si>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</si>
  <si>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</si>
  <si>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</si>
  <si>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</si>
  <si>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</si>
  <si>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</si>
  <si>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</si>
  <si>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</si>
  <si>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</si>
  <si>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</si>
  <si>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</si>
  <si>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</si>
  <si>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</si>
  <si>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</si>
  <si>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</si>
  <si>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</si>
  <si>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</si>
  <si>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</si>
  <si>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</si>
  <si>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</si>
  <si>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</si>
  <si>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</si>
  <si>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</si>
  <si>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</si>
  <si>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</si>
  <si>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</si>
  <si>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</si>
  <si>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</si>
  <si>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</si>
  <si>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</si>
  <si>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</si>
  <si>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</si>
  <si>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</si>
  <si>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</si>
  <si>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</si>
  <si>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</si>
  <si>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</si>
  <si>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</si>
  <si>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</si>
  <si>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</si>
  <si>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</si>
  <si>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</si>
  <si>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</si>
  <si>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</si>
  <si>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</si>
  <si>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</si>
  <si>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</si>
  <si>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</si>
  <si>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</si>
  <si>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</si>
  <si>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</si>
  <si>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</si>
  <si>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</si>
  <si>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</si>
  <si>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</si>
  <si>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</si>
  <si>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</si>
  <si>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</si>
  <si>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</si>
  <si>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</si>
  <si>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</si>
  <si>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</si>
  <si>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</si>
  <si>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</si>
  <si>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</si>
  <si>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</si>
  <si>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</si>
  <si>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</si>
  <si>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</si>
  <si>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</si>
  <si>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</si>
  <si>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</si>
  <si>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</si>
  <si>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</si>
  <si>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</si>
  <si>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</si>
  <si>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</si>
  <si>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</si>
  <si>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</si>
  <si>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</si>
  <si>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</si>
  <si>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</si>
  <si>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</si>
  <si>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</si>
  <si>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</si>
  <si>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</si>
  <si>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</si>
  <si>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</si>
  <si>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</si>
  <si>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</si>
  <si>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</si>
  <si>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</si>
  <si>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</si>
  <si>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</si>
  <si>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</si>
  <si>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</si>
  <si>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</si>
  <si>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</si>
  <si>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</si>
  <si>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</si>
  <si>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</si>
  <si>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</si>
  <si>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</si>
  <si>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</si>
  <si>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</si>
  <si>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</si>
  <si>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</si>
  <si>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</si>
  <si>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</si>
  <si>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</si>
  <si>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</si>
  <si>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</si>
  <si>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</si>
  <si>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</si>
  <si>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</si>
  <si>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</si>
  <si>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</si>
  <si>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</si>
  <si>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</si>
  <si>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</si>
  <si>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</si>
  <si>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</si>
  <si>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</si>
  <si>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</si>
  <si>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</si>
  <si>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</si>
  <si>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</si>
  <si>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</si>
  <si>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</si>
  <si>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</si>
  <si>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</si>
  <si>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</si>
  <si>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</si>
  <si>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</si>
  <si>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</si>
  <si>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</si>
  <si>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</si>
  <si>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</si>
  <si>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</si>
  <si>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</si>
  <si>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</si>
  <si>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</si>
  <si>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</si>
  <si>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</si>
  <si>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</si>
  <si>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</si>
  <si>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</si>
  <si>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</si>
  <si>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</si>
  <si>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</si>
  <si>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</si>
  <si>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</si>
  <si>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</si>
  <si>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</si>
  <si>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</si>
  <si>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</si>
  <si>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</si>
  <si>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</si>
  <si>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</si>
  <si>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</si>
  <si>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</si>
  <si>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</si>
  <si>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</si>
  <si>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</si>
  <si>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</si>
  <si>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</si>
  <si>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</si>
  <si>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</si>
  <si>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</si>
  <si>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</si>
  <si>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</si>
  <si>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</si>
  <si>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</si>
  <si>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</si>
  <si>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</si>
  <si>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</si>
  <si>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</si>
  <si>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</si>
  <si>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</si>
  <si>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</si>
  <si>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</si>
  <si>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</si>
  <si>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</si>
  <si>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</si>
  <si>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</si>
  <si>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</si>
  <si>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</si>
  <si>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</si>
  <si>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</si>
  <si>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</si>
  <si>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</si>
  <si>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</si>
  <si>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</si>
  <si>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</si>
  <si>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</si>
  <si>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</si>
  <si>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</si>
  <si>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</si>
  <si>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</si>
  <si>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</si>
  <si>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</si>
  <si>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</si>
  <si>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</si>
  <si>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</si>
  <si>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</si>
  <si>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</si>
  <si>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</si>
  <si>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</si>
  <si>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</si>
  <si>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</si>
  <si>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</si>
  <si>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</si>
  <si>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</si>
  <si>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</si>
  <si>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</si>
  <si>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</si>
  <si>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</si>
  <si>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</si>
  <si>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</si>
  <si>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</si>
  <si>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</si>
  <si>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</si>
  <si>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</si>
  <si>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</si>
  <si>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</si>
  <si>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</si>
  <si>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</si>
  <si>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</si>
  <si>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</si>
  <si>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</si>
  <si>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</si>
  <si>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</si>
  <si>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</si>
  <si>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</si>
  <si>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</si>
  <si>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</si>
  <si>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</si>
  <si>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</si>
  <si>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</si>
  <si>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</si>
  <si>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</si>
  <si>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</si>
  <si>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</si>
  <si>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</si>
  <si>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</si>
  <si>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</si>
  <si>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</si>
  <si>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</si>
  <si>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</si>
  <si>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</si>
  <si>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</si>
  <si>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</si>
  <si>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</si>
  <si>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</si>
  <si>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</si>
  <si>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</si>
  <si>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</si>
  <si>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</si>
  <si>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</si>
  <si>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</si>
  <si>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</si>
  <si>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</si>
  <si>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</si>
  <si>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</si>
  <si>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</si>
  <si>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</si>
  <si>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</si>
  <si>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</si>
  <si>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</si>
  <si>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</si>
  <si>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</si>
  <si>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</si>
  <si>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</si>
  <si>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</si>
  <si>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</si>
  <si>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</si>
  <si>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</si>
  <si>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</si>
  <si>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</si>
  <si>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</si>
  <si>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</si>
  <si>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</si>
  <si>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</si>
  <si>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</si>
  <si>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</si>
  <si>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</si>
  <si>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</si>
  <si>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</si>
  <si>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</si>
  <si>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</si>
  <si>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</si>
  <si>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</si>
  <si>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</si>
  <si>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</si>
  <si>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</si>
  <si>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</si>
  <si>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</si>
  <si>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</si>
  <si>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</si>
  <si>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</si>
  <si>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</si>
  <si>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</si>
  <si>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</si>
  <si>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</si>
  <si>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</si>
  <si>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</si>
  <si>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</si>
  <si>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</si>
  <si>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</si>
  <si>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</si>
  <si>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</si>
  <si>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</si>
  <si>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</si>
  <si>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</si>
  <si>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</si>
  <si>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</si>
  <si>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</si>
  <si>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</si>
  <si>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</si>
  <si>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</si>
  <si>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</si>
  <si>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</si>
  <si>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</si>
  <si>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</si>
  <si>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</si>
  <si>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</si>
  <si>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</si>
  <si>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</si>
  <si>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</si>
  <si>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</si>
  <si>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</si>
  <si>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</si>
  <si>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</si>
  <si>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</si>
  <si>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</si>
  <si>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</si>
  <si>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</si>
  <si>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</si>
  <si>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</si>
  <si>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</si>
  <si>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</si>
  <si>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</si>
  <si>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</si>
  <si>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</si>
  <si>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</si>
  <si>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</si>
  <si>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</si>
  <si>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</si>
  <si>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</si>
  <si>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</si>
  <si>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</si>
  <si>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</si>
  <si>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</si>
  <si>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</si>
  <si>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</si>
  <si>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</si>
  <si>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</si>
  <si>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</si>
  <si>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</si>
  <si>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</si>
  <si>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</si>
  <si>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</si>
  <si>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</si>
  <si>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</si>
  <si>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</si>
  <si>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</si>
  <si>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</si>
  <si>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</si>
  <si>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</si>
  <si>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</si>
  <si>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</si>
  <si>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</si>
  <si>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</si>
  <si>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</si>
  <si>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</si>
  <si>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</si>
  <si>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</si>
  <si>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</si>
  <si>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</si>
  <si>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</si>
  <si>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</si>
  <si>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</si>
  <si>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</si>
  <si>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</si>
  <si>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</si>
  <si>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</si>
  <si>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</si>
  <si>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</si>
  <si>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</si>
  <si>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</si>
  <si>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</si>
  <si>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</si>
  <si>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</si>
  <si>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</si>
  <si>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</si>
  <si>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</si>
  <si>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</si>
  <si>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</si>
  <si>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</si>
  <si>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</si>
  <si>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</si>
  <si>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</si>
  <si>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</si>
  <si>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</si>
  <si>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</si>
  <si>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</si>
  <si>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</si>
  <si>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</si>
  <si>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</si>
  <si>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</si>
  <si>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</si>
  <si>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</si>
  <si>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</si>
  <si>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</si>
  <si>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</si>
  <si>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</si>
  <si>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</si>
  <si>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</si>
  <si>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</si>
  <si>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</si>
  <si>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</si>
  <si>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</si>
  <si>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</si>
  <si>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</si>
  <si>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</si>
  <si>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</si>
  <si>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</si>
  <si>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</si>
  <si>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</si>
  <si>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</si>
  <si>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</si>
  <si>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</si>
  <si>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</si>
  <si>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</si>
  <si>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</si>
  <si>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</si>
  <si>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</si>
  <si>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</si>
  <si>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</si>
  <si>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</si>
  <si>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</si>
  <si>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</si>
  <si>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</si>
  <si>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</si>
  <si>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</si>
  <si>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</si>
  <si>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</si>
  <si>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</si>
  <si>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</si>
  <si>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</si>
  <si>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</si>
  <si>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</si>
  <si>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</si>
  <si>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</si>
  <si>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</si>
  <si>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</si>
  <si>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</si>
  <si>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</si>
  <si>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</si>
  <si>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</si>
  <si>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</si>
  <si>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</si>
  <si>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</si>
  <si>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</si>
  <si>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</si>
  <si>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</si>
  <si>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</si>
  <si>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</si>
  <si>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</si>
  <si>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</si>
  <si>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</si>
  <si>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</si>
  <si>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</si>
  <si>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</si>
  <si>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</si>
  <si>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</si>
  <si>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</si>
  <si>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</si>
  <si>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</si>
  <si>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</si>
  <si>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</si>
  <si>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</si>
  <si>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</si>
  <si>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</si>
  <si>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</si>
  <si>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</si>
  <si>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</si>
  <si>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</si>
  <si>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</si>
  <si>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</si>
  <si>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</si>
  <si>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</si>
  <si>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</si>
  <si>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</si>
  <si>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</si>
  <si>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</si>
  <si>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</si>
  <si>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</si>
  <si>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</si>
  <si>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</si>
  <si>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</si>
  <si>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</si>
  <si>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</si>
  <si>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</si>
  <si>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</si>
  <si>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</si>
  <si>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</si>
  <si>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</si>
  <si>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</si>
  <si>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</si>
  <si>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</si>
  <si>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</si>
  <si>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</si>
  <si>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</si>
  <si>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</si>
  <si>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</si>
  <si>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</si>
  <si>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</si>
  <si>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</si>
  <si>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</si>
  <si>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</si>
  <si>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</si>
  <si>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</si>
  <si>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</si>
  <si>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</si>
  <si>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</si>
  <si>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</si>
  <si>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</si>
  <si>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</si>
  <si>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</si>
  <si>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</si>
  <si>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</si>
  <si>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</si>
  <si>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</si>
  <si>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</si>
  <si>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</si>
  <si>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</si>
  <si>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</si>
  <si>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</si>
  <si>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</si>
  <si>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</si>
  <si>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</si>
  <si>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</si>
  <si>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</si>
  <si>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</si>
  <si>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</si>
  <si>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</si>
  <si>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</si>
  <si>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</si>
  <si>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</si>
  <si>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</si>
  <si>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</si>
  <si>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</si>
  <si>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</si>
  <si>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</si>
  <si>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</si>
  <si>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</si>
  <si>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</si>
  <si>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</si>
  <si>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</si>
  <si>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</si>
  <si>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</si>
  <si>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</si>
  <si>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</si>
  <si>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</si>
  <si>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</si>
  <si>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</si>
  <si>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</si>
  <si>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</si>
  <si>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</si>
  <si>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</si>
  <si>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</si>
  <si>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</si>
  <si>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</si>
  <si>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</si>
  <si>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</si>
  <si>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</si>
  <si>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</si>
  <si>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</si>
  <si>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</si>
  <si>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</si>
  <si>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</si>
  <si>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</si>
  <si>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</si>
  <si>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</si>
  <si>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</si>
  <si>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</si>
  <si>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</si>
  <si>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</si>
  <si>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</si>
  <si>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</si>
  <si>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</si>
  <si>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</si>
  <si>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</si>
  <si>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</si>
  <si>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</si>
  <si>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</si>
  <si>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</si>
  <si>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</si>
  <si>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</si>
  <si>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</si>
  <si>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</si>
  <si>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</si>
  <si>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</si>
  <si>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</si>
  <si>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</si>
  <si>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</si>
  <si>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</si>
  <si>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</si>
  <si>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</si>
  <si>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</si>
  <si>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</si>
  <si>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</si>
  <si>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</si>
  <si>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</si>
  <si>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</si>
  <si>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</si>
  <si>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</si>
  <si>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</si>
  <si>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</si>
  <si>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</si>
  <si>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</si>
  <si>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</si>
  <si>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</si>
  <si>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</si>
  <si>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</si>
  <si>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</si>
  <si>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</si>
  <si>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</si>
  <si>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</si>
  <si>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</si>
  <si>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</si>
  <si>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</si>
  <si>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</si>
  <si>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</si>
  <si>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</si>
  <si>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</si>
  <si>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</si>
  <si>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</si>
  <si>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</si>
  <si>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</si>
  <si>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</si>
  <si>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</si>
  <si>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</si>
  <si>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</si>
  <si>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</si>
  <si>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</si>
  <si>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</si>
  <si>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</si>
  <si>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</si>
  <si>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</si>
  <si>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</si>
  <si>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</si>
  <si>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</si>
  <si>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</si>
  <si>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</si>
  <si>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</si>
  <si>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</si>
  <si>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</si>
  <si>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</si>
  <si>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</si>
  <si>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</si>
  <si>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</si>
  <si>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</si>
  <si>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</si>
  <si>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</si>
  <si>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</si>
  <si>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</si>
  <si>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</si>
  <si>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</si>
  <si>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</si>
  <si>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</si>
  <si>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</si>
  <si>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</si>
  <si>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</si>
  <si>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</si>
  <si>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</si>
  <si>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</si>
  <si>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</si>
  <si>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</si>
  <si>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</si>
  <si>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</si>
  <si>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</si>
  <si>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</si>
  <si>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</si>
  <si>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</si>
  <si>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</si>
  <si>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</si>
  <si>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</si>
  <si>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</si>
  <si>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</si>
  <si>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</si>
  <si>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</si>
  <si>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</si>
  <si>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</si>
  <si>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</si>
  <si>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</si>
  <si>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</si>
  <si>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</si>
  <si>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</si>
  <si>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</si>
  <si>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</si>
  <si>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</si>
  <si>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</si>
  <si>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</si>
  <si>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</si>
  <si>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</si>
  <si>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</si>
  <si>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</si>
  <si>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</si>
  <si>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</si>
  <si>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</si>
  <si>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</si>
  <si>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</si>
  <si>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</si>
  <si>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</si>
  <si>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</si>
  <si>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</si>
  <si>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</si>
  <si>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</si>
  <si>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</si>
  <si>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</si>
  <si>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</si>
  <si>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</si>
  <si>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</si>
  <si>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</si>
  <si>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</si>
  <si>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</si>
  <si>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</si>
  <si>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</si>
  <si>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</si>
  <si>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</si>
  <si>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</si>
  <si>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</si>
  <si>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</si>
  <si>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</si>
  <si>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</si>
  <si>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</si>
  <si>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</si>
  <si>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</si>
  <si>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</si>
  <si>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</si>
  <si>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</si>
  <si>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</si>
  <si>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</si>
  <si>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</si>
  <si>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</si>
  <si>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</si>
  <si>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</si>
  <si>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</si>
  <si>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</si>
  <si>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</si>
  <si>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</si>
  <si>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</si>
  <si>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</si>
  <si>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</si>
  <si>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</si>
  <si>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</si>
  <si>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</si>
  <si>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</si>
  <si>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</si>
  <si>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</si>
  <si>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</si>
  <si>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</si>
  <si>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</si>
  <si>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</si>
  <si>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</si>
  <si>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</si>
  <si>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</si>
  <si>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</si>
  <si>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</si>
  <si>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</si>
  <si>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</si>
  <si>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</si>
  <si>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</si>
  <si>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</si>
  <si>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</si>
  <si>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</si>
  <si>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</si>
  <si>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</si>
  <si>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</si>
  <si>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</si>
  <si>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</si>
  <si>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</si>
  <si>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</si>
  <si>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</si>
  <si>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</si>
  <si>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</si>
  <si>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</si>
  <si>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</si>
  <si>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</si>
  <si>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</si>
  <si>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</si>
  <si>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</si>
  <si>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</si>
  <si>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</si>
  <si>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</si>
  <si>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</si>
  <si>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</si>
  <si>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</si>
  <si>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</si>
  <si>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</si>
  <si>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</si>
  <si>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</si>
  <si>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</si>
  <si>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</si>
  <si>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</si>
  <si>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</si>
  <si>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</si>
  <si>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</si>
  <si>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</si>
  <si>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</si>
  <si>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</si>
  <si>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</si>
  <si>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</si>
  <si>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</si>
  <si>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</si>
  <si>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</si>
  <si>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</si>
  <si>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</si>
  <si>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</si>
  <si>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</si>
  <si>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</si>
  <si>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</si>
  <si>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</si>
  <si>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</si>
  <si>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</si>
  <si>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</si>
  <si>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</si>
  <si>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</si>
  <si>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</si>
  <si>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</si>
  <si>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</si>
  <si>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</si>
  <si>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</si>
  <si>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</si>
  <si>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</si>
  <si>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</si>
  <si>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</si>
  <si>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</si>
  <si>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</si>
  <si>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</si>
  <si>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</si>
  <si>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</si>
  <si>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</si>
  <si>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</si>
  <si>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</si>
  <si>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</si>
  <si>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</si>
  <si>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</si>
  <si>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</si>
  <si>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</si>
  <si>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</si>
  <si>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</si>
  <si>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</si>
  <si>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</si>
  <si>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</si>
  <si>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</si>
  <si>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</si>
  <si>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</si>
  <si>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</si>
  <si>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</si>
  <si>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</si>
  <si>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</si>
  <si>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</si>
  <si>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</si>
  <si>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</si>
  <si>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</si>
  <si>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</si>
  <si>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</si>
  <si>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</si>
  <si>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</si>
  <si>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</si>
  <si>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</si>
  <si>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</si>
  <si>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</si>
  <si>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</si>
  <si>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</si>
  <si>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</si>
  <si>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</si>
  <si>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</si>
  <si>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</si>
  <si>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</si>
  <si>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</si>
  <si>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</si>
  <si>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</si>
  <si>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</si>
  <si>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</si>
  <si>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</si>
  <si>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</si>
  <si>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</si>
  <si>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</si>
  <si>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</si>
  <si>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</si>
  <si>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</si>
  <si>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</si>
  <si>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</si>
  <si>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</si>
  <si>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</si>
  <si>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</si>
  <si>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</si>
  <si>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</si>
  <si>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</si>
  <si>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</si>
  <si>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</si>
  <si>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</si>
  <si>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</si>
  <si>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</si>
  <si>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</si>
  <si>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</si>
  <si>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</si>
  <si>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</si>
  <si>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</si>
  <si>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</si>
  <si>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</si>
  <si>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</si>
  <si>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</si>
  <si>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</si>
  <si>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</si>
  <si>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</si>
  <si>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</si>
  <si>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</si>
  <si>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</si>
  <si>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</si>
  <si>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</si>
  <si>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</si>
  <si>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</si>
  <si>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</si>
  <si>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</si>
  <si>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</si>
  <si>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</si>
  <si>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</si>
  <si>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</si>
  <si>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</si>
  <si>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</si>
  <si>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</si>
  <si>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</si>
  <si>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</si>
  <si>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</si>
  <si>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</si>
  <si>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</si>
  <si>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</si>
  <si>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</si>
  <si>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</si>
  <si>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</si>
  <si>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</si>
  <si>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</si>
  <si>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</si>
  <si>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</si>
  <si>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</si>
  <si>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</si>
  <si>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</si>
  <si>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</si>
  <si>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</si>
  <si>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</si>
  <si>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</si>
  <si>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</si>
  <si>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</si>
  <si>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</si>
  <si>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</si>
  <si>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</si>
  <si>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</si>
  <si>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</si>
  <si>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</si>
  <si>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</si>
  <si>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</si>
  <si>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</si>
  <si>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</si>
  <si>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</si>
  <si>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</si>
  <si>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</si>
  <si>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</si>
  <si>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</si>
  <si>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</si>
  <si>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</si>
  <si>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</si>
  <si>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</si>
  <si>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</si>
  <si>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</si>
  <si>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</si>
  <si>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</si>
  <si>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</si>
  <si>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</si>
  <si>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</si>
  <si>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</si>
  <si>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</si>
  <si>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</si>
  <si>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</si>
  <si>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</si>
  <si>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</si>
  <si>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</si>
  <si>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</si>
  <si>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</si>
  <si>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</si>
  <si>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</si>
  <si>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</si>
  <si>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</si>
  <si>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</si>
  <si>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</si>
  <si>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</si>
  <si>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</si>
  <si>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</si>
  <si>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</si>
  <si>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</si>
  <si>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</si>
  <si>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</si>
  <si>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</si>
  <si>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</si>
  <si>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</si>
  <si>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</si>
  <si>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</si>
  <si>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</si>
  <si>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</si>
  <si>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</si>
  <si>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</si>
  <si>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</si>
  <si>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</si>
  <si>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</si>
  <si>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</si>
  <si>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</si>
  <si>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</si>
  <si>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</si>
  <si>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</si>
  <si>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</si>
  <si>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</si>
  <si>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</si>
  <si>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</si>
  <si>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</si>
  <si>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</si>
  <si>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</si>
  <si>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</si>
  <si>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</si>
  <si>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</si>
  <si>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</si>
  <si>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</si>
  <si>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</si>
  <si>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</si>
  <si>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</si>
  <si>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</si>
  <si>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</si>
  <si>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</si>
  <si>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</si>
  <si>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</si>
  <si>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</si>
  <si>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</si>
  <si>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</si>
  <si>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</si>
  <si>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</si>
  <si>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</si>
  <si>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</si>
  <si>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</si>
  <si>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</si>
  <si>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</si>
  <si>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</si>
  <si>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</si>
  <si>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</si>
  <si>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</si>
  <si>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</si>
  <si>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</si>
  <si>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</si>
  <si>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</si>
  <si>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</si>
  <si>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</si>
  <si>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</si>
  <si>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</si>
  <si>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</si>
  <si>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</si>
  <si>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</si>
  <si>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</si>
  <si>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</si>
  <si>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</si>
  <si>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</si>
  <si>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</si>
  <si>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</si>
  <si>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</si>
  <si>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</si>
  <si>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</si>
  <si>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</si>
  <si>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</si>
  <si>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</si>
  <si>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</si>
  <si>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</si>
  <si>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</si>
  <si>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</si>
  <si>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</si>
  <si>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</si>
  <si>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</si>
  <si>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</si>
  <si>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</si>
  <si>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</si>
  <si>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</si>
  <si>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</si>
  <si>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</si>
  <si>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</si>
  <si>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</si>
  <si>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</si>
  <si>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</si>
  <si>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</si>
  <si>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</si>
  <si>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</si>
  <si>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</si>
  <si>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</si>
  <si>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</si>
  <si>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</si>
  <si>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</si>
  <si>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</si>
  <si>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</si>
  <si>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</si>
  <si>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</si>
  <si>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</si>
  <si>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</si>
  <si>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</si>
  <si>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</si>
  <si>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</si>
  <si>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</si>
  <si>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</si>
  <si>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</si>
  <si>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</si>
  <si>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</si>
  <si>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</si>
  <si>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</si>
  <si>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</si>
  <si>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</si>
  <si>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</si>
  <si>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</si>
  <si>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</si>
  <si>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</si>
  <si>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</si>
  <si>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</si>
  <si>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</si>
  <si>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</si>
  <si>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</si>
  <si>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</si>
  <si>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</si>
  <si>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</si>
  <si>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</si>
  <si>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</si>
  <si>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</si>
  <si>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</si>
  <si>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</si>
  <si>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</si>
  <si>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</si>
  <si>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</si>
  <si>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</si>
  <si>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</si>
  <si>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</si>
  <si>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</si>
  <si>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</si>
  <si>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</si>
  <si>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</si>
  <si>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</si>
  <si>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</si>
  <si>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</si>
  <si>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</si>
  <si>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</si>
  <si>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</si>
  <si>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</si>
  <si>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</si>
  <si>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</si>
  <si>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</si>
  <si>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</si>
  <si>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</si>
  <si>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</si>
  <si>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</si>
  <si>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</si>
  <si>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</si>
  <si>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</si>
  <si>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</si>
  <si>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</si>
  <si>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</si>
  <si>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</si>
  <si>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</si>
  <si>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</si>
  <si>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</si>
  <si>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</si>
  <si>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</si>
  <si>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</si>
  <si>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</si>
  <si>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</si>
  <si>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</si>
  <si>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</si>
  <si>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</si>
  <si>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</si>
  <si>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</si>
  <si>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</si>
  <si>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</si>
  <si>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</si>
  <si>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</si>
  <si>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</si>
  <si>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</si>
  <si>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</si>
  <si>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</si>
  <si>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</si>
  <si>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</si>
  <si>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</si>
  <si>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</si>
  <si>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</si>
  <si>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</si>
  <si>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</si>
  <si>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</si>
  <si>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</si>
  <si>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</si>
  <si>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</si>
  <si>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</si>
  <si>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</si>
  <si>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</si>
  <si>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</si>
  <si>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</si>
  <si>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</si>
  <si>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</si>
  <si>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</si>
  <si>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</si>
  <si>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</si>
  <si>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</si>
  <si>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</si>
  <si>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</si>
  <si>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</si>
  <si>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</si>
  <si>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</si>
  <si>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</si>
  <si>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</si>
  <si>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</si>
  <si>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</si>
  <si>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</si>
  <si>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</si>
  <si>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</si>
  <si>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</si>
  <si>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</si>
  <si>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</si>
  <si>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</si>
  <si>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</si>
  <si>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</si>
  <si>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</si>
  <si>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</si>
  <si>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</si>
  <si>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</si>
  <si>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</si>
  <si>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</si>
  <si>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</si>
  <si>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</si>
  <si>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</si>
  <si>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</si>
  <si>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</si>
  <si>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</si>
  <si>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</si>
  <si>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</si>
  <si>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</si>
  <si>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</si>
  <si>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</si>
  <si>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</si>
  <si>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</si>
  <si>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</si>
  <si>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</si>
  <si>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</si>
  <si>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</si>
  <si>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</si>
  <si>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</si>
  <si>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</si>
  <si>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</si>
  <si>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</si>
  <si>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</si>
  <si>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</si>
  <si>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</si>
  <si>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</si>
  <si>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</si>
  <si>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</si>
  <si>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</si>
  <si>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</si>
  <si>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</si>
  <si>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</si>
  <si>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</si>
  <si>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</si>
  <si>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</si>
  <si>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</si>
  <si>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</si>
  <si>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</si>
  <si>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</si>
  <si>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</si>
  <si>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</si>
  <si>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</si>
  <si>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</si>
  <si>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</si>
  <si>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</si>
  <si>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</si>
  <si>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</si>
  <si>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</si>
  <si>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</si>
  <si>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</si>
  <si>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</si>
  <si>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</si>
  <si>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</si>
  <si>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</si>
  <si>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</si>
  <si>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</si>
  <si>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</si>
  <si>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</si>
  <si>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</si>
  <si>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</si>
  <si>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</si>
  <si>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</si>
  <si>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</si>
  <si>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</si>
  <si>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</si>
  <si>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</si>
  <si>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</si>
  <si>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</si>
  <si>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</si>
  <si>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</si>
  <si>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</si>
  <si>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</si>
  <si>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</si>
  <si>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</si>
  <si>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</si>
  <si>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</si>
  <si>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</si>
  <si>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</si>
  <si>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</si>
  <si>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</si>
  <si>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</si>
  <si>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</si>
  <si>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</si>
  <si>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</si>
  <si>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</si>
  <si>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</si>
  <si>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</si>
  <si>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</si>
  <si>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</si>
  <si>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</si>
  <si>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</si>
  <si>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</si>
  <si>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</si>
  <si>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</si>
  <si>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</si>
  <si>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</si>
  <si>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</si>
  <si>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</si>
  <si>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</si>
  <si>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</si>
  <si>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</si>
  <si>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</si>
  <si>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</si>
  <si>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</si>
  <si>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</si>
  <si>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</si>
  <si>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</si>
  <si>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</si>
  <si>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</si>
  <si>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</si>
  <si>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</si>
  <si>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</si>
  <si>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</si>
  <si>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</si>
  <si>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</si>
  <si>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</si>
  <si>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</si>
  <si>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</si>
  <si>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</si>
  <si>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</si>
  <si>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</si>
  <si>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</si>
  <si>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</si>
  <si>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</si>
  <si>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</si>
  <si>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</si>
  <si>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</si>
  <si>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</si>
  <si>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</si>
  <si>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</si>
  <si>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</si>
  <si>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</si>
  <si>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</si>
  <si>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</si>
  <si>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</si>
  <si>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</si>
  <si>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</si>
  <si>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</si>
  <si>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</si>
  <si>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</si>
  <si>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</si>
  <si>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</si>
  <si>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</si>
  <si>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</si>
  <si>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</si>
  <si>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</si>
  <si>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</si>
  <si>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</si>
  <si>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</si>
  <si>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</si>
  <si>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</si>
  <si>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</si>
  <si>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</si>
  <si>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</si>
  <si>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</si>
  <si>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</si>
  <si>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</si>
  <si>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</si>
  <si>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</si>
  <si>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</si>
  <si>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</si>
  <si>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</si>
  <si>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</si>
  <si>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</si>
  <si>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</si>
  <si>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</si>
  <si>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</si>
  <si>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</si>
  <si>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</si>
  <si>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</si>
  <si>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</si>
  <si>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</si>
  <si>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</si>
  <si>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</si>
  <si>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</si>
  <si>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</si>
  <si>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</si>
  <si>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</si>
  <si>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</si>
  <si>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</si>
  <si>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</si>
  <si>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</si>
  <si>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</si>
  <si>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</si>
  <si>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</si>
  <si>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</si>
  <si>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</si>
  <si>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</si>
  <si>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</si>
  <si>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</si>
  <si>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</si>
  <si>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</si>
  <si>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</si>
  <si>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</si>
  <si>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</si>
  <si>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</si>
  <si>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</si>
  <si>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</si>
  <si>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</si>
  <si>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</si>
  <si>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</si>
  <si>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</si>
  <si>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</si>
  <si>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</si>
  <si>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</si>
  <si>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</si>
  <si>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</si>
  <si>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</si>
  <si>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</si>
  <si>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</si>
  <si>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</si>
  <si>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</si>
  <si>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</si>
  <si>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</si>
  <si>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</si>
  <si>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</si>
  <si>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</si>
  <si>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</si>
  <si>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</si>
  <si>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</si>
  <si>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</si>
  <si>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</si>
  <si>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</si>
  <si>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</si>
  <si>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</si>
  <si>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</si>
  <si>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</si>
  <si>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</si>
  <si>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</si>
  <si>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</si>
  <si>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</si>
  <si>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</si>
  <si>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</si>
  <si>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</si>
  <si>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</si>
  <si>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</si>
  <si>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</si>
  <si>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</si>
  <si>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</si>
  <si>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</si>
  <si>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</si>
  <si>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</si>
  <si>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</si>
  <si>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</si>
  <si>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</si>
  <si>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</si>
  <si>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</si>
  <si>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</si>
  <si>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</si>
  <si>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</si>
  <si>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</si>
  <si>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</si>
  <si>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</si>
  <si>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</si>
  <si>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</si>
  <si>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</si>
  <si>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</si>
  <si>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</si>
  <si>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</si>
  <si>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</si>
  <si>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</si>
  <si>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</si>
  <si>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</si>
  <si>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</si>
  <si>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</si>
  <si>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</si>
  <si>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</si>
  <si>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</si>
  <si>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</si>
  <si>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</si>
  <si>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</si>
  <si>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</si>
  <si>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</si>
  <si>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</si>
  <si>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</si>
  <si>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</si>
  <si>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</si>
  <si>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</si>
  <si>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</si>
  <si>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</si>
  <si>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</si>
  <si>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</si>
  <si>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</si>
  <si>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</si>
  <si>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</si>
  <si>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</si>
  <si>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</si>
  <si>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</si>
  <si>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</si>
  <si>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</si>
  <si>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</si>
  <si>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</si>
  <si>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</si>
  <si>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</si>
  <si>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</si>
  <si>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</si>
  <si>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</si>
  <si>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</si>
  <si>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</si>
  <si>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</si>
  <si>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</si>
  <si>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</si>
  <si>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</si>
  <si>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</si>
  <si>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</si>
  <si>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</si>
  <si>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</si>
  <si>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</si>
  <si>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</si>
  <si>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</si>
  <si>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</si>
  <si>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</si>
  <si>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</si>
  <si>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</si>
  <si>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</si>
  <si>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</si>
  <si>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</si>
  <si>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</si>
  <si>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</si>
  <si>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</si>
  <si>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</si>
  <si>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</si>
  <si>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</si>
  <si>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</si>
  <si>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</si>
  <si>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</si>
  <si>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</si>
  <si>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</si>
  <si>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</si>
  <si>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</si>
  <si>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</si>
  <si>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</si>
  <si>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</si>
  <si>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</si>
  <si>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</si>
  <si>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</si>
  <si>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</si>
  <si>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</si>
  <si>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</si>
  <si>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</si>
  <si>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</si>
  <si>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</si>
  <si>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</si>
  <si>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</si>
  <si>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</si>
  <si>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</si>
  <si>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</si>
  <si>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</si>
  <si>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</si>
  <si>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</si>
  <si>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</si>
  <si>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</si>
  <si>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</si>
  <si>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</si>
  <si>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</si>
  <si>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</si>
  <si>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</si>
  <si>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</si>
  <si>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</si>
  <si>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</si>
  <si>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</si>
  <si>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</si>
  <si>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</si>
  <si>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</si>
  <si>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</si>
  <si>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</si>
  <si>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</si>
  <si>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</si>
  <si>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</si>
  <si>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</si>
  <si>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</si>
  <si>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</si>
  <si>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</si>
  <si>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</si>
  <si>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</si>
  <si>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</si>
  <si>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</si>
  <si>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</si>
  <si>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</si>
  <si>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</si>
  <si>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</si>
  <si>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</si>
  <si>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</si>
  <si>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</si>
  <si>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</si>
  <si>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</si>
  <si>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</si>
  <si>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</si>
  <si>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</si>
  <si>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</si>
  <si>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</si>
  <si>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</si>
  <si>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</si>
  <si>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</si>
  <si>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</si>
  <si>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</si>
  <si>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</si>
  <si>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</si>
  <si>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</si>
  <si>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</si>
  <si>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</si>
  <si>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</si>
  <si>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</si>
  <si>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</si>
  <si>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</si>
  <si>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</si>
  <si>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</si>
  <si>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</si>
  <si>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</si>
  <si>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</si>
  <si>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</si>
  <si>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</si>
  <si>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</si>
  <si>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</si>
  <si>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</si>
  <si>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</si>
  <si>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</si>
  <si>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</si>
  <si>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</si>
  <si>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</si>
  <si>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</si>
  <si>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</si>
  <si>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</si>
  <si>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</si>
  <si>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</si>
  <si>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</si>
  <si>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</si>
  <si>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</si>
  <si>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</si>
  <si>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</si>
  <si>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</si>
  <si>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</si>
  <si>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</si>
  <si>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</si>
  <si>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</si>
  <si>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</si>
  <si>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</si>
  <si>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</si>
  <si>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</si>
  <si>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</si>
  <si>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</si>
  <si>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</si>
  <si>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</si>
  <si>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</si>
  <si>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</si>
  <si>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</si>
  <si>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</si>
  <si>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</si>
  <si>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</si>
  <si>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</si>
  <si>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</si>
  <si>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</si>
  <si>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</si>
  <si>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</si>
  <si>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</si>
  <si>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</si>
  <si>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</si>
  <si>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</si>
  <si>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</si>
  <si>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</si>
  <si>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</si>
  <si>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</si>
  <si>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</si>
  <si>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</si>
  <si>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</si>
  <si>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</si>
  <si>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</si>
  <si>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</si>
  <si>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</si>
  <si>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</si>
  <si>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</si>
  <si>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</si>
  <si>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</si>
  <si>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</si>
  <si>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</si>
  <si>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</si>
  <si>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</si>
  <si>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</si>
  <si>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</si>
  <si>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</si>
  <si>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</si>
  <si>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</si>
  <si>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</si>
  <si>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</si>
  <si>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</si>
  <si>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</si>
  <si>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</si>
  <si>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</si>
  <si>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</si>
  <si>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</si>
  <si>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</si>
  <si>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</si>
  <si>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</si>
  <si>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</si>
  <si>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</si>
  <si>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</si>
  <si>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</si>
  <si>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</si>
  <si>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</si>
  <si>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</si>
  <si>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</si>
  <si>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</si>
  <si>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</si>
  <si>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</si>
  <si>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</si>
  <si>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</si>
  <si>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</si>
  <si>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</si>
  <si>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</si>
  <si>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</si>
  <si>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</si>
  <si>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</si>
  <si>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</si>
  <si>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</si>
  <si>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</si>
  <si>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</si>
  <si>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</si>
  <si>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</si>
  <si>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</si>
  <si>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</si>
  <si>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</si>
  <si>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</si>
  <si>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</si>
  <si>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</si>
  <si>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</si>
  <si>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</si>
  <si>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</si>
  <si>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</si>
  <si>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</si>
  <si>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</si>
  <si>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</si>
  <si>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</si>
  <si>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</si>
  <si>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</si>
  <si>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</si>
  <si>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</si>
  <si>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</si>
  <si>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</si>
  <si>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</si>
  <si>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</si>
  <si>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</si>
  <si>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</si>
  <si>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</si>
  <si>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</si>
  <si>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</si>
  <si>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</si>
  <si>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</si>
  <si>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</si>
  <si>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</si>
  <si>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</si>
  <si>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</si>
  <si>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</si>
  <si>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</si>
  <si>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</si>
  <si>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</si>
  <si>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</si>
  <si>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</si>
  <si>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</si>
  <si>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</si>
  <si>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</si>
  <si>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</si>
  <si>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</si>
  <si>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</si>
  <si>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</si>
  <si>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</si>
  <si>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</si>
  <si>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</si>
  <si>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</si>
  <si>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</si>
  <si>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</si>
  <si>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</si>
  <si>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</si>
  <si>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</si>
  <si>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</si>
  <si>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</si>
  <si>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</si>
  <si>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</si>
  <si>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</si>
  <si>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</si>
  <si>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</si>
  <si>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</si>
  <si>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</si>
  <si>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</si>
  <si>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</si>
  <si>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</si>
  <si>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</si>
  <si>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</si>
  <si>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</si>
  <si>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</si>
  <si>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</si>
  <si>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</si>
  <si>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</si>
  <si>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</si>
  <si>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</si>
  <si>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</si>
  <si>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</si>
  <si>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</si>
  <si>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</si>
  <si>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</si>
  <si>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</si>
  <si>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</si>
  <si>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</si>
  <si>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</si>
  <si>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</si>
  <si>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</si>
  <si>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</si>
  <si>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</si>
  <si>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</si>
  <si>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</si>
  <si>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</si>
  <si>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</si>
  <si>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</si>
  <si>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</si>
  <si>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</si>
  <si>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</si>
  <si>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</si>
  <si>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</si>
  <si>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</si>
  <si>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</si>
  <si>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</si>
  <si>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</si>
  <si>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</si>
  <si>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</si>
  <si>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</si>
  <si>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</si>
  <si>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</si>
  <si>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</si>
  <si>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</si>
  <si>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</si>
  <si>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</si>
  <si>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</si>
  <si>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</si>
  <si>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</si>
  <si>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</si>
  <si>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</si>
  <si>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</si>
  <si>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</si>
  <si>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</si>
  <si>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</si>
  <si>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</si>
  <si>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</si>
  <si>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</si>
  <si>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</si>
  <si>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</si>
  <si>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</si>
  <si>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</si>
  <si>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</si>
  <si>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</si>
  <si>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</si>
  <si>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</si>
  <si>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</si>
  <si>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</si>
  <si>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</si>
  <si>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</si>
  <si>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</si>
  <si>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</si>
  <si>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</si>
  <si>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</si>
  <si>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</si>
  <si>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</si>
  <si>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</si>
  <si>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</si>
  <si>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</si>
  <si>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</si>
  <si>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</si>
  <si>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</si>
  <si>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</si>
  <si>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</si>
  <si>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</si>
  <si>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</si>
  <si>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</si>
  <si>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</si>
  <si>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</si>
  <si>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</si>
  <si>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</si>
  <si>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</si>
  <si>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</si>
  <si>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</si>
  <si>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</si>
  <si>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</si>
  <si>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</si>
  <si>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</si>
  <si>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</si>
  <si>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</si>
  <si>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</si>
  <si>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</si>
  <si>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</si>
  <si>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</si>
  <si>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</si>
  <si>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</si>
  <si>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</si>
  <si>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</si>
  <si>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</si>
  <si>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</si>
  <si>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</si>
  <si>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</si>
  <si>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</si>
  <si>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</si>
  <si>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</si>
  <si>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</si>
  <si>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</si>
  <si>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</si>
  <si>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</si>
  <si>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</si>
  <si>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</si>
  <si>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</si>
  <si>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</si>
  <si>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</si>
  <si>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</si>
  <si>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</si>
  <si>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</si>
  <si>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</si>
  <si>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</si>
  <si>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</si>
  <si>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</si>
  <si>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</si>
  <si>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</si>
  <si>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</si>
  <si>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</si>
  <si>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</si>
  <si>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</si>
  <si>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</si>
  <si>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</si>
  <si>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</si>
  <si>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</si>
  <si>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</si>
  <si>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</si>
  <si>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</si>
  <si>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</si>
  <si>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</si>
  <si>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</si>
  <si>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</si>
  <si>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</si>
  <si>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</si>
  <si>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</si>
  <si>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</si>
  <si>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</si>
  <si>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</si>
  <si>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</si>
  <si>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</si>
  <si>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</si>
  <si>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</si>
  <si>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</si>
  <si>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</si>
  <si>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</si>
  <si>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</si>
  <si>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</si>
  <si>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</si>
  <si>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</si>
  <si>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</si>
  <si>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</si>
  <si>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</si>
  <si>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</si>
  <si>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</si>
  <si>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</si>
  <si>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</si>
  <si>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</si>
  <si>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</si>
  <si>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</si>
  <si>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</si>
  <si>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</si>
  <si>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</si>
  <si>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</si>
  <si>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</si>
  <si>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</si>
  <si>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</si>
  <si>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</si>
  <si>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</si>
  <si>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</si>
  <si>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</si>
  <si>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</si>
  <si>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</si>
  <si>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</si>
  <si>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</si>
  <si>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</si>
  <si>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</si>
  <si>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</si>
  <si>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</si>
  <si>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</si>
  <si>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</si>
  <si>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</si>
  <si>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</si>
  <si>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</si>
  <si>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</si>
  <si>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</si>
  <si>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</si>
  <si>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</si>
  <si>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</si>
  <si>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</si>
  <si>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</si>
  <si>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</si>
  <si>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</si>
  <si>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</si>
  <si>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</si>
  <si>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</si>
  <si>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</si>
  <si>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</si>
  <si>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</si>
  <si>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</si>
  <si>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</si>
  <si>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</si>
  <si>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</si>
  <si>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</si>
  <si>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</si>
  <si>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</si>
  <si>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</si>
  <si>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</si>
  <si>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</si>
  <si>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</si>
  <si>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</si>
  <si>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</si>
  <si>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</si>
  <si>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</si>
  <si>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</si>
  <si>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</si>
  <si>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</si>
  <si>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</si>
  <si>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</si>
  <si>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</si>
  <si>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</si>
  <si>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</si>
  <si>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</si>
  <si>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</si>
  <si>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</si>
  <si>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</si>
  <si>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</si>
  <si>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</si>
  <si>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</si>
  <si>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</si>
  <si>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</si>
  <si>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</si>
  <si>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</si>
  <si>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</si>
  <si>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</si>
  <si>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</si>
  <si>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</si>
  <si>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</si>
  <si>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</si>
  <si>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</si>
  <si>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</si>
  <si>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</si>
  <si>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</si>
  <si>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</si>
  <si>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</si>
  <si>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</si>
  <si>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</si>
  <si>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</si>
  <si>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</si>
  <si>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</si>
  <si>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</si>
  <si>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</si>
  <si>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</si>
  <si>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</si>
  <si>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</si>
  <si>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</si>
  <si>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</si>
  <si>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</si>
  <si>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</si>
  <si>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</si>
  <si>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</si>
  <si>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</si>
  <si>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</si>
  <si>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</si>
  <si>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</si>
  <si>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</si>
  <si>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</si>
  <si>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</si>
  <si>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</si>
  <si>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</si>
  <si>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</si>
  <si>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</si>
  <si>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</si>
  <si>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</si>
  <si>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</si>
  <si>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</si>
  <si>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</si>
  <si>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</si>
  <si>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</si>
  <si>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</si>
  <si>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</si>
  <si>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</si>
  <si>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</si>
  <si>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</si>
  <si>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</si>
  <si>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</si>
  <si>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</si>
  <si>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</si>
  <si>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</si>
  <si>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</si>
  <si>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</si>
  <si>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</si>
  <si>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</si>
  <si>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</si>
  <si>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</si>
  <si>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</si>
  <si>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</si>
  <si>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</si>
  <si>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</si>
  <si>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</si>
  <si>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</si>
  <si>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</si>
  <si>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</si>
  <si>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</si>
  <si>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</si>
  <si>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</si>
  <si>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</si>
  <si>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</si>
  <si>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</si>
  <si>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</si>
  <si>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</si>
  <si>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</si>
  <si>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</si>
  <si>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</si>
  <si>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</si>
  <si>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</si>
  <si>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</si>
  <si>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</si>
  <si>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</si>
  <si>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</si>
  <si>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</si>
  <si>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</si>
  <si>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</si>
  <si>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</si>
  <si>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</si>
  <si>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</si>
  <si>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</si>
  <si>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</si>
  <si>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</si>
  <si>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</si>
  <si>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</si>
  <si>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</si>
  <si>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</si>
  <si>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</si>
  <si>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</si>
  <si>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</si>
  <si>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</si>
  <si>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</si>
  <si>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</si>
  <si>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</si>
  <si>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</si>
  <si>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</si>
  <si>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</si>
  <si>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</si>
  <si>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</si>
  <si>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</si>
  <si>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</si>
  <si>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</si>
  <si>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</si>
  <si>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</si>
  <si>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</si>
  <si>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</si>
  <si>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</si>
  <si>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</si>
  <si>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</si>
  <si>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</si>
  <si>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</si>
  <si>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</si>
  <si>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</si>
  <si>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</si>
  <si>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</si>
  <si>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</si>
  <si>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</si>
  <si>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</si>
  <si>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</si>
  <si>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</si>
  <si>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</si>
  <si>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</si>
  <si>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</si>
  <si>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</si>
  <si>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</si>
  <si>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</si>
  <si>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</si>
  <si>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</si>
  <si>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</si>
  <si>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</si>
  <si>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</si>
  <si>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</si>
  <si>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</si>
  <si>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</si>
  <si>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</si>
  <si>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</si>
  <si>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</si>
  <si>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</si>
  <si>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</si>
  <si>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</si>
  <si>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</si>
  <si>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</si>
  <si>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</si>
  <si>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</si>
  <si>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</si>
  <si>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</si>
  <si>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</si>
  <si>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</si>
  <si>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</si>
  <si>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</si>
  <si>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</si>
  <si>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</si>
  <si>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</si>
  <si>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</si>
  <si>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</si>
  <si>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</si>
  <si>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</si>
  <si>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</si>
  <si>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</si>
  <si>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</si>
  <si>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</si>
  <si>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</si>
  <si>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</si>
  <si>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</si>
  <si>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</si>
  <si>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</si>
  <si>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</si>
  <si>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</si>
  <si>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</si>
  <si>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</si>
  <si>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</si>
  <si>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</si>
  <si>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</si>
  <si>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</si>
  <si>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</si>
  <si>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</si>
  <si>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</si>
  <si>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</si>
  <si>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</si>
  <si>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</si>
  <si>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</si>
  <si>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</si>
  <si>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</si>
  <si>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</si>
  <si>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</si>
  <si>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</si>
  <si>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</si>
  <si>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</si>
  <si>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</si>
  <si>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</si>
  <si>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</si>
  <si>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</si>
  <si>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</si>
  <si>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</si>
  <si>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</si>
  <si>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</si>
  <si>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</si>
  <si>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</si>
  <si>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</si>
  <si>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</si>
  <si>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</si>
  <si>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</si>
  <si>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</si>
  <si>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</si>
  <si>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</si>
  <si>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</si>
  <si>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</si>
  <si>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</si>
  <si>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</si>
  <si>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</si>
  <si>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</si>
  <si>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</si>
  <si>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</si>
  <si>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</si>
  <si>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</si>
  <si>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</si>
  <si>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</si>
  <si>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</si>
  <si>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</si>
  <si>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</si>
  <si>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</si>
  <si>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</si>
  <si>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</si>
  <si>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</si>
  <si>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</si>
  <si>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</si>
  <si>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</si>
  <si>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</si>
  <si>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</si>
  <si>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</si>
  <si>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</si>
  <si>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</si>
  <si>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</si>
  <si>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</si>
  <si>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</si>
  <si>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</si>
  <si>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</si>
  <si>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</si>
  <si>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</si>
  <si>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</si>
  <si>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</si>
  <si>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</si>
  <si>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</si>
  <si>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</si>
  <si>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</si>
  <si>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</si>
  <si>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</si>
  <si>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</si>
  <si>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</si>
  <si>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</si>
  <si>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</si>
  <si>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</si>
  <si>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</si>
  <si>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</si>
  <si>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</si>
  <si>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</si>
  <si>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</si>
  <si>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</si>
  <si>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</si>
  <si>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</si>
  <si>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</si>
  <si>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</si>
  <si>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</si>
  <si>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</si>
  <si>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</si>
  <si>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</si>
  <si>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</si>
  <si>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</si>
  <si>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</si>
  <si>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</si>
  <si>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</si>
  <si>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</si>
  <si>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</si>
  <si>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</si>
  <si>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</si>
  <si>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</si>
  <si>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</si>
  <si>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</si>
  <si>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</si>
  <si>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</si>
  <si>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</si>
  <si>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</si>
  <si>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</si>
  <si>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</si>
  <si>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</si>
  <si>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</si>
  <si>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</si>
  <si>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</si>
  <si>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</si>
  <si>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</si>
  <si>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</si>
  <si>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</si>
  <si>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</si>
  <si>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</si>
  <si>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</si>
  <si>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</si>
  <si>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</si>
  <si>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</si>
  <si>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</si>
  <si>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</si>
  <si>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</si>
  <si>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</si>
  <si>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</si>
  <si>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</si>
  <si>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</si>
  <si>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</si>
  <si>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</si>
  <si>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</si>
  <si>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</si>
  <si>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</si>
  <si>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</si>
  <si>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</si>
  <si>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</si>
  <si>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</si>
  <si>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</si>
  <si>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</si>
  <si>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</si>
  <si>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</si>
  <si>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</si>
  <si>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</si>
  <si>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</si>
  <si>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</si>
  <si>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</si>
  <si>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</si>
  <si>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</si>
  <si>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</si>
  <si>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</si>
  <si>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</si>
  <si>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</si>
  <si>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</si>
  <si>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</si>
  <si>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</si>
  <si>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</si>
  <si>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</si>
  <si>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</si>
  <si>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</si>
  <si>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</si>
  <si>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</si>
  <si>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</si>
  <si>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</si>
  <si>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</si>
  <si>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</si>
  <si>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</si>
  <si>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</si>
  <si>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</si>
  <si>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</si>
  <si>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</si>
  <si>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</si>
  <si>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</si>
  <si>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</si>
  <si>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</si>
  <si>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</si>
  <si>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</si>
  <si>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</si>
  <si>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</si>
  <si>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</si>
  <si>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</si>
  <si>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</si>
  <si>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</si>
  <si>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</si>
  <si>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</si>
  <si>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</si>
  <si>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</si>
  <si>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</si>
  <si>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</si>
  <si>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</si>
  <si>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</si>
  <si>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</si>
  <si>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</si>
  <si>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</si>
  <si>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</si>
  <si>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</si>
  <si>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</si>
  <si>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</si>
  <si>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</si>
  <si>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</si>
  <si>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</si>
  <si>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</si>
  <si>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</si>
  <si>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</si>
  <si>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</si>
  <si>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</si>
  <si>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</si>
  <si>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</si>
  <si>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</si>
  <si>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</si>
  <si>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</si>
  <si>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</si>
  <si>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</si>
  <si>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</si>
  <si>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</si>
  <si>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</si>
  <si>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</si>
  <si>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</si>
  <si>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</si>
  <si>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</si>
  <si>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</si>
  <si>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</si>
  <si>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</si>
  <si>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</si>
  <si>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</si>
  <si>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</si>
  <si>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</si>
  <si>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</si>
  <si>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</si>
  <si>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</si>
  <si>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</si>
  <si>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</si>
  <si>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</si>
  <si>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</si>
  <si>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</si>
  <si>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</si>
  <si>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</si>
  <si>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</si>
  <si>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</si>
  <si>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</si>
  <si>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</si>
  <si>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</si>
  <si>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</si>
  <si>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</si>
  <si>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</si>
  <si>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</si>
  <si>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</si>
  <si>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</si>
  <si>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</si>
  <si>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</si>
  <si>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</si>
  <si>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</si>
  <si>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</si>
  <si>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</si>
  <si>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</si>
  <si>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</si>
  <si>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</si>
  <si>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</si>
  <si>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</si>
  <si>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</si>
  <si>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</si>
  <si>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</si>
  <si>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</si>
  <si>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</si>
  <si>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</si>
  <si>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</si>
  <si>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</si>
  <si>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</si>
  <si>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</si>
  <si>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</si>
  <si>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</si>
  <si>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</si>
  <si>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</si>
  <si>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</si>
  <si>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</si>
  <si>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</si>
  <si>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</si>
  <si>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</si>
  <si>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</si>
  <si>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</si>
  <si>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</si>
  <si>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</si>
  <si>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</si>
  <si>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</si>
  <si>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</si>
  <si>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</si>
  <si>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</si>
  <si>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</si>
  <si>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</si>
  <si>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</si>
  <si>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</si>
  <si>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</si>
  <si>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</si>
  <si>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</si>
  <si>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</si>
  <si>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</si>
  <si>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</si>
  <si>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</si>
  <si>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</si>
  <si>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</si>
  <si>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</si>
  <si>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</si>
  <si>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</si>
  <si>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</si>
  <si>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</si>
  <si>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</si>
  <si>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</si>
  <si>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</si>
  <si>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</si>
  <si>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</si>
  <si>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</si>
  <si>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</si>
  <si>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</si>
  <si>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</si>
  <si>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</si>
  <si>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</si>
  <si>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</si>
  <si>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</si>
  <si>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</si>
  <si>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</si>
  <si>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</si>
  <si>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</si>
  <si>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</si>
  <si>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</si>
  <si>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</si>
  <si>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</si>
  <si>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</si>
  <si>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</si>
  <si>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</si>
  <si>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</si>
  <si>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</si>
  <si>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</si>
  <si>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</si>
  <si>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</si>
  <si>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</si>
  <si>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</si>
  <si>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</si>
  <si>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</si>
  <si>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</si>
  <si>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</si>
  <si>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</si>
  <si>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</si>
  <si>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</si>
  <si>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</si>
  <si>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</si>
  <si>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</si>
  <si>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</si>
  <si>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</si>
  <si>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</si>
  <si>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</si>
  <si>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</si>
  <si>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</si>
  <si>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</si>
  <si>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</si>
  <si>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</si>
  <si>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</si>
  <si>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</si>
  <si>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</si>
  <si>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</si>
  <si>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</si>
  <si>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</si>
  <si>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</si>
  <si>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</si>
  <si>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</si>
  <si>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</si>
  <si>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</si>
  <si>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</si>
  <si>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</si>
  <si>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</si>
  <si>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</si>
  <si>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</si>
  <si>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</si>
  <si>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</si>
  <si>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</si>
  <si>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</si>
  <si>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</si>
  <si>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</si>
  <si>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</si>
  <si>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</si>
  <si>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</si>
  <si>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</si>
  <si>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</si>
  <si>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</si>
  <si>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</si>
  <si>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</si>
  <si>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</si>
  <si>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</si>
  <si>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</si>
  <si>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</si>
  <si>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</si>
  <si>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</si>
  <si>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</si>
  <si>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</si>
  <si>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</si>
  <si>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</si>
  <si>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</si>
  <si>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</si>
  <si>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</si>
  <si>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</si>
  <si>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</si>
  <si>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</si>
  <si>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</si>
  <si>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</si>
  <si>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</si>
  <si>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</si>
  <si>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</si>
  <si>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</si>
  <si>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</si>
  <si>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</si>
  <si>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</si>
  <si>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</si>
  <si>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</si>
  <si>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</si>
  <si>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</si>
  <si>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</si>
  <si>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</si>
  <si>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</si>
  <si>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</si>
  <si>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</si>
  <si>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</si>
  <si>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</si>
  <si>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</si>
  <si>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</si>
  <si>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</si>
  <si>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</si>
  <si>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</si>
  <si>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</si>
  <si>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</si>
  <si>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</si>
  <si>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</si>
  <si>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</si>
  <si>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</si>
  <si>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</si>
  <si>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</si>
  <si>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</si>
  <si>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</si>
  <si>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</si>
  <si>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</si>
  <si>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</si>
  <si>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</si>
  <si>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</si>
  <si>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</si>
  <si>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</si>
  <si>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</si>
  <si>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</si>
  <si>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</si>
  <si>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</si>
  <si>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</si>
  <si>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</si>
  <si>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</si>
  <si>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</si>
  <si>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</si>
  <si>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</si>
  <si>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</si>
  <si>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</si>
  <si>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</si>
  <si>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</si>
  <si>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</si>
  <si>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</si>
  <si>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</si>
  <si>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</si>
  <si>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</si>
  <si>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</si>
  <si>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</si>
  <si>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</si>
  <si>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</si>
  <si>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</si>
  <si>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</si>
  <si>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</si>
  <si>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</si>
  <si>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</si>
  <si>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</si>
  <si>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</si>
  <si>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</si>
  <si>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</si>
  <si>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</si>
  <si>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</si>
  <si>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</si>
  <si>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</si>
  <si>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</si>
  <si>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</si>
  <si>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</si>
  <si>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</si>
  <si>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</si>
  <si>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</si>
  <si>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</si>
  <si>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</si>
  <si>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</si>
  <si>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</si>
  <si>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</si>
  <si>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</si>
  <si>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</si>
  <si>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</si>
  <si>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</si>
  <si>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</si>
  <si>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</si>
  <si>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</si>
  <si>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</si>
  <si>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</si>
  <si>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</si>
  <si>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</si>
  <si>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</si>
  <si>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</si>
  <si>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</si>
  <si>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</si>
  <si>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</si>
  <si>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</si>
  <si>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</si>
  <si>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</si>
  <si>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</si>
  <si>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</si>
  <si>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</si>
  <si>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</si>
  <si>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</si>
  <si>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</si>
  <si>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</si>
  <si>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</si>
  <si>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</si>
  <si>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</si>
  <si>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</si>
  <si>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</si>
  <si>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</si>
  <si>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</si>
  <si>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</si>
  <si>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</si>
  <si>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</si>
  <si>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</si>
  <si>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</si>
  <si>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</si>
  <si>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</si>
  <si>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</si>
  <si>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</si>
  <si>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</si>
  <si>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</si>
  <si>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</si>
  <si>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</si>
  <si>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</si>
  <si>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</si>
  <si>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</si>
  <si>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</si>
  <si>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</si>
  <si>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</si>
  <si>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</si>
  <si>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</si>
  <si>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</si>
  <si>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</si>
  <si>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</si>
  <si>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</si>
  <si>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</si>
  <si>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</si>
  <si>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</si>
  <si>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</si>
  <si>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</si>
  <si>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</si>
  <si>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</si>
  <si>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</si>
  <si>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</si>
  <si>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</si>
  <si>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</si>
  <si>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</si>
  <si>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</si>
  <si>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</si>
  <si>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</si>
  <si>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</si>
  <si>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</si>
  <si>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</si>
  <si>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</si>
  <si>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</si>
  <si>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</si>
  <si>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</si>
  <si>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</si>
  <si>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</si>
  <si>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</si>
  <si>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</si>
  <si>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</si>
  <si>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</si>
  <si>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</si>
  <si>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</si>
  <si>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</si>
  <si>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</si>
  <si>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</si>
  <si>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</si>
  <si>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</si>
  <si>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</si>
  <si>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</si>
  <si>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</si>
  <si>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</si>
  <si>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</si>
  <si>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</si>
  <si>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</si>
  <si>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</si>
  <si>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</si>
  <si>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</si>
  <si>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</si>
  <si>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</si>
  <si>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</si>
  <si>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</si>
  <si>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</si>
  <si>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</si>
  <si>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</si>
  <si>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</si>
  <si>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</si>
  <si>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</si>
  <si>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</si>
  <si>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</si>
  <si>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</si>
  <si>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</si>
  <si>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</si>
  <si>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</si>
  <si>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</si>
  <si>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</si>
  <si>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</si>
  <si>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</si>
  <si>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</si>
  <si>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</si>
  <si>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</si>
  <si>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</si>
  <si>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</si>
  <si>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</si>
  <si>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</si>
  <si>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</si>
  <si>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</si>
  <si>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</si>
  <si>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</si>
  <si>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</si>
  <si>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</si>
  <si>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</si>
  <si>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</si>
  <si>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</si>
  <si>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</si>
  <si>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</si>
  <si>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</si>
  <si>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</si>
  <si>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</si>
  <si>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</si>
  <si>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</si>
  <si>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</si>
  <si>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</si>
  <si>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</si>
  <si>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</si>
  <si>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</si>
  <si>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</si>
  <si>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</si>
  <si>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</si>
  <si>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</si>
  <si>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</si>
  <si>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</si>
  <si>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</si>
  <si>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</si>
  <si>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</si>
  <si>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</si>
  <si>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</si>
  <si>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</si>
  <si>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</si>
  <si>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</si>
  <si>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</si>
  <si>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</si>
  <si>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</si>
  <si>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</si>
  <si>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</si>
  <si>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</si>
  <si>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</si>
  <si>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</si>
  <si>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</si>
  <si>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</si>
  <si>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</si>
  <si>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</si>
  <si>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</si>
  <si>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</si>
  <si>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</si>
  <si>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</si>
  <si>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</si>
  <si>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</si>
  <si>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</si>
  <si>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</si>
  <si>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</si>
  <si>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</si>
  <si>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</si>
  <si>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</si>
  <si>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</si>
  <si>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</si>
  <si>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</si>
  <si>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</si>
  <si>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</si>
  <si>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</si>
  <si>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</si>
  <si>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</si>
  <si>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</si>
  <si>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</si>
  <si>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</si>
  <si>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</si>
  <si>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</si>
  <si>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</si>
  <si>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</si>
  <si>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</si>
  <si>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</si>
  <si>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</si>
  <si>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</si>
  <si>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</si>
  <si>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</si>
  <si>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</si>
  <si>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</si>
  <si>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</si>
  <si>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</si>
  <si>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</si>
  <si>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</si>
  <si>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</si>
  <si>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</si>
  <si>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</si>
  <si>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</si>
  <si>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</si>
  <si>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</si>
  <si>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</si>
  <si>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</si>
  <si>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</si>
  <si>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</si>
  <si>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</si>
  <si>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</si>
  <si>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</si>
  <si>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</si>
  <si>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</si>
  <si>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</si>
  <si>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</si>
  <si>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</si>
  <si>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</si>
  <si>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</si>
  <si>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</si>
  <si>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</si>
  <si>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</si>
  <si>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</si>
  <si>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</si>
  <si>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</si>
  <si>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</si>
  <si>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</si>
  <si>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</si>
  <si>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</si>
  <si>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</si>
  <si>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</si>
  <si>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</si>
  <si>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</si>
  <si>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</si>
  <si>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</si>
  <si>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</si>
  <si>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</si>
  <si>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</si>
  <si>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</si>
  <si>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</si>
  <si>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</si>
  <si>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</si>
  <si>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</si>
  <si>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</si>
  <si>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</si>
  <si>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</si>
  <si>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</si>
  <si>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</si>
  <si>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</si>
  <si>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</si>
  <si>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</si>
  <si>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</si>
  <si>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</si>
  <si>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</si>
  <si>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</si>
  <si>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</si>
  <si>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</si>
  <si>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</si>
  <si>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</si>
  <si>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</si>
  <si>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</si>
  <si>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</si>
  <si>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</si>
  <si>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</si>
  <si>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</si>
  <si>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</si>
  <si>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</si>
  <si>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</si>
  <si>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</si>
  <si>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</si>
  <si>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</si>
  <si>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</si>
  <si>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</si>
  <si>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</si>
  <si>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</si>
  <si>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</si>
  <si>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</si>
  <si>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</si>
  <si>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</si>
  <si>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</si>
  <si>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</si>
  <si>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</si>
  <si>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</si>
  <si>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</si>
  <si>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</si>
  <si>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</si>
  <si>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</si>
  <si>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</si>
  <si>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</si>
  <si>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</si>
  <si>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</si>
  <si>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</si>
  <si>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</si>
  <si>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</si>
  <si>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</si>
  <si>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</si>
  <si>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</si>
  <si>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</si>
  <si>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</si>
  <si>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</si>
  <si>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</si>
  <si>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</si>
  <si>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</si>
  <si>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</si>
  <si>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</si>
  <si>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</si>
  <si>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</si>
  <si>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</si>
  <si>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</si>
  <si>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</si>
  <si>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</si>
  <si>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</si>
  <si>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</si>
  <si>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</si>
  <si>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</si>
  <si>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</si>
  <si>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</si>
  <si>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</si>
  <si>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</si>
  <si>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</si>
  <si>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</si>
  <si>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</si>
  <si>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</si>
  <si>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</si>
  <si>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</si>
  <si>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</si>
  <si>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</si>
  <si>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</si>
  <si>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</si>
  <si>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</si>
  <si>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</si>
  <si>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</si>
  <si>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</si>
  <si>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</si>
  <si>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</si>
  <si>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</si>
  <si>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</si>
  <si>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</si>
  <si>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</si>
  <si>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</si>
  <si>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</si>
  <si>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</si>
  <si>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</si>
  <si>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</si>
  <si>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</si>
  <si>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</si>
  <si>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</si>
  <si>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</si>
  <si>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</si>
  <si>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</si>
  <si>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</si>
  <si>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</si>
  <si>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</si>
  <si>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</si>
  <si>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</si>
  <si>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</si>
  <si>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</si>
  <si>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</si>
  <si>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</si>
  <si>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</si>
  <si>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</si>
  <si>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</si>
  <si>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</si>
  <si>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</si>
  <si>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</si>
  <si>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</si>
  <si>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</si>
  <si>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</si>
  <si>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</si>
  <si>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</si>
  <si>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</si>
  <si>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</si>
  <si>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</si>
  <si>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</si>
  <si>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</si>
  <si>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</si>
  <si>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</si>
  <si>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</si>
  <si>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</si>
  <si>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</si>
  <si>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</si>
  <si>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</si>
  <si>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</si>
  <si>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</si>
  <si>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</si>
  <si>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</si>
  <si>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</si>
  <si>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</si>
  <si>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</si>
  <si>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</si>
  <si>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</si>
  <si>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</si>
  <si>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</si>
  <si>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</si>
  <si>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</si>
  <si>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</si>
  <si>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</si>
  <si>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</si>
  <si>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</si>
  <si>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</si>
  <si>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</si>
  <si>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</si>
  <si>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</si>
  <si>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</si>
  <si>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</si>
  <si>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</si>
  <si>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</si>
  <si>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</si>
  <si>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</si>
  <si>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</si>
  <si>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</si>
  <si>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</si>
  <si>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</si>
  <si>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</si>
  <si>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</si>
  <si>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</si>
  <si>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</si>
  <si>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</si>
  <si>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</si>
  <si>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</si>
  <si>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</si>
  <si>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</si>
  <si>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</si>
  <si>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</si>
  <si>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</si>
  <si>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</si>
  <si>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</si>
  <si>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</si>
  <si>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</si>
  <si>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</si>
  <si>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</si>
  <si>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</si>
  <si>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</si>
  <si>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</si>
  <si>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</si>
  <si>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</si>
  <si>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</si>
  <si>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</si>
  <si>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</si>
  <si>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</si>
  <si>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</si>
  <si>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</si>
  <si>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</si>
  <si>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</si>
  <si>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</si>
  <si>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</si>
  <si>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</si>
  <si>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</si>
  <si>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</si>
  <si>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</si>
  <si>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</si>
  <si>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</si>
  <si>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</si>
  <si>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</si>
  <si>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</si>
  <si>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</si>
  <si>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</si>
  <si>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</si>
  <si>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</si>
  <si>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</si>
  <si>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</si>
  <si>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</si>
  <si>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</si>
  <si>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</si>
  <si>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</si>
  <si>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</si>
  <si>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</si>
  <si>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</si>
  <si>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</si>
  <si>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</si>
  <si>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</si>
  <si>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</si>
  <si>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</si>
  <si>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</si>
  <si>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</si>
  <si>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</si>
  <si>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</si>
  <si>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</si>
  <si>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</si>
  <si>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</si>
  <si>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</si>
  <si>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</si>
  <si>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</si>
  <si>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</si>
  <si>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</si>
  <si>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</si>
  <si>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</si>
  <si>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</si>
  <si>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</si>
  <si>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</si>
  <si>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</si>
  <si>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</si>
  <si>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</si>
  <si>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</si>
  <si>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</si>
  <si>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</si>
  <si>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</si>
  <si>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</si>
  <si>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</si>
  <si>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</si>
  <si>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</si>
  <si>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</si>
  <si>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</si>
  <si>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</si>
  <si>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</si>
  <si>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</si>
  <si>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</si>
  <si>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</si>
  <si>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</si>
  <si>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</si>
  <si>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</si>
  <si>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</si>
  <si>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</si>
  <si>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</si>
  <si>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</si>
  <si>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</si>
  <si>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</si>
  <si>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</si>
  <si>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</si>
  <si>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</si>
  <si>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</si>
  <si>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</si>
  <si>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</si>
  <si>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</si>
  <si>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</si>
  <si>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</si>
  <si>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</si>
  <si>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</si>
  <si>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</si>
  <si>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</si>
  <si>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</si>
  <si>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</si>
  <si>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</si>
  <si>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</si>
  <si>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</si>
  <si>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</si>
  <si>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</si>
  <si>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</si>
  <si>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</si>
  <si>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</si>
  <si>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</si>
  <si>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</si>
  <si>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</si>
  <si>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</si>
  <si>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</si>
  <si>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</si>
  <si>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</si>
  <si>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</si>
  <si>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</si>
  <si>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</si>
  <si>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</si>
  <si>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</si>
  <si>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</si>
  <si>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</si>
  <si>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</si>
  <si>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</si>
  <si>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</si>
  <si>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</si>
  <si>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</si>
  <si>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</si>
  <si>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</si>
  <si>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</si>
  <si>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</si>
  <si>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</si>
  <si>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</si>
  <si>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</si>
  <si>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</si>
  <si>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</si>
  <si>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</si>
  <si>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</si>
  <si>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</si>
  <si>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</si>
  <si>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</si>
  <si>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</si>
  <si>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</si>
  <si>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</si>
  <si>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</si>
  <si>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</si>
  <si>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</si>
  <si>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</si>
  <si>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</si>
  <si>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</si>
  <si>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</si>
  <si>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</si>
  <si>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</si>
  <si>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</si>
  <si>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</si>
  <si>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</si>
  <si>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</si>
  <si>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</si>
  <si>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</si>
  <si>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</si>
  <si>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</si>
  <si>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</si>
  <si>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</si>
  <si>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</si>
  <si>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</si>
  <si>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</si>
  <si>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</si>
  <si>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</si>
  <si>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</si>
  <si>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</si>
  <si>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</si>
  <si>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</si>
  <si>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</si>
  <si>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</si>
  <si>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</si>
  <si>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</si>
  <si>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</si>
  <si>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</si>
  <si>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</si>
  <si>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</si>
  <si>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</si>
  <si>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</si>
  <si>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</si>
  <si>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</si>
  <si>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</si>
  <si>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</si>
  <si>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</si>
  <si>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</si>
  <si>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</si>
  <si>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</si>
  <si>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</si>
  <si>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</si>
  <si>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</si>
  <si>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</si>
  <si>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</si>
  <si>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</si>
  <si>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</si>
  <si>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</si>
  <si>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</si>
  <si>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</si>
  <si>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</si>
  <si>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</si>
  <si>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</si>
  <si>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</si>
  <si>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</si>
  <si>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</si>
  <si>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</si>
  <si>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</si>
  <si>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</si>
  <si>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</si>
  <si>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</si>
  <si>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</si>
  <si>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</si>
  <si>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</si>
  <si>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</si>
  <si>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</si>
  <si>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</si>
  <si>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</si>
  <si>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</si>
  <si>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</si>
  <si>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</si>
  <si>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</si>
  <si>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</si>
  <si>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</si>
  <si>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</si>
  <si>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</si>
  <si>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</si>
  <si>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</si>
  <si>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</si>
  <si>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</si>
  <si>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</si>
  <si>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</si>
  <si>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</si>
  <si>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</si>
  <si>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</si>
  <si>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</si>
  <si>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</si>
  <si>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</si>
  <si>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</si>
  <si>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</si>
  <si>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</si>
  <si>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</si>
  <si>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</si>
  <si>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</si>
  <si>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</si>
  <si>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</si>
  <si>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</si>
  <si>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</si>
  <si>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</si>
  <si>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</si>
  <si>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</si>
  <si>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</si>
  <si>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</si>
  <si>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</si>
  <si>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</si>
  <si>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</si>
  <si>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</si>
  <si>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</si>
  <si>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</si>
  <si>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</si>
  <si>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</si>
  <si>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</si>
  <si>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</si>
  <si>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</si>
  <si>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</si>
  <si>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</si>
  <si>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</si>
  <si>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</si>
  <si>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</si>
  <si>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</si>
  <si>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</si>
  <si>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</si>
  <si>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</si>
  <si>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</si>
  <si>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</si>
  <si>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</si>
  <si>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</si>
  <si>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</si>
  <si>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</si>
  <si>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</si>
  <si>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</si>
  <si>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</si>
  <si>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</si>
  <si>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</si>
  <si>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</si>
  <si>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</si>
  <si>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</si>
  <si>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</si>
  <si>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</si>
  <si>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</si>
  <si>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</si>
  <si>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</si>
  <si>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</si>
  <si>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</si>
  <si>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</si>
  <si>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</si>
  <si>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</si>
  <si>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</si>
  <si>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</si>
  <si>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</si>
  <si>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</si>
  <si>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</si>
  <si>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</si>
  <si>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</si>
  <si>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</si>
  <si>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</si>
  <si>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</si>
  <si>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</si>
  <si>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</si>
  <si>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</si>
  <si>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</si>
  <si>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</si>
  <si>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</si>
  <si>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</si>
  <si>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</si>
  <si>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</si>
  <si>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</si>
  <si>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</si>
  <si>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</si>
  <si>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</si>
  <si>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</si>
  <si>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</si>
  <si>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</si>
  <si>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</si>
  <si>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</si>
  <si>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</si>
  <si>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</si>
  <si>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</si>
  <si>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</si>
  <si>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</si>
  <si>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</si>
  <si>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</si>
  <si>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</si>
  <si>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</si>
  <si>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</si>
  <si>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</si>
  <si>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</si>
  <si>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</si>
  <si>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</si>
  <si>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</si>
  <si>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</si>
  <si>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</si>
  <si>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</si>
  <si>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</si>
  <si>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</si>
  <si>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</si>
  <si>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</si>
  <si>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</si>
  <si>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</si>
  <si>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</si>
  <si>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</si>
  <si>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</si>
  <si>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</si>
  <si>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</si>
  <si>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</si>
  <si>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</si>
  <si>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</si>
  <si>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</si>
  <si>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</si>
  <si>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</si>
  <si>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</si>
  <si>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</si>
  <si>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</si>
  <si>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</si>
  <si>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</si>
  <si>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</si>
  <si>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</si>
  <si>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</si>
  <si>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</si>
  <si>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</si>
  <si>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</si>
  <si>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</si>
  <si>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</si>
  <si>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</si>
  <si>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</si>
  <si>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</si>
  <si>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</si>
  <si>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</si>
  <si>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</si>
  <si>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</si>
  <si>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</si>
  <si>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</si>
  <si>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</si>
  <si>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</si>
  <si>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</si>
  <si>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</si>
  <si>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</si>
  <si>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</si>
  <si>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</si>
  <si>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</si>
  <si>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</si>
  <si>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</si>
  <si>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</si>
  <si>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</si>
  <si>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</si>
  <si>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</si>
  <si>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</si>
  <si>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</si>
  <si>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</si>
  <si>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</si>
  <si>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</si>
  <si>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</si>
  <si>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</si>
  <si>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</si>
  <si>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</si>
  <si>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</si>
  <si>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</si>
  <si>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</si>
  <si>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</si>
  <si>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</si>
  <si>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</si>
  <si>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</si>
  <si>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</si>
  <si>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</si>
  <si>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</si>
  <si>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</si>
  <si>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</si>
  <si>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</si>
  <si>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</si>
  <si>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</si>
  <si>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</si>
  <si>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</si>
  <si>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</si>
  <si>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</si>
  <si>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</si>
  <si>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</si>
  <si>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</si>
  <si>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</si>
  <si>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</si>
  <si>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</si>
  <si>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</si>
  <si>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</si>
  <si>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</si>
  <si>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</si>
  <si>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</si>
  <si>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</si>
  <si>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</si>
  <si>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</si>
  <si>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</si>
  <si>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</si>
  <si>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</si>
  <si>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</si>
  <si>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</si>
  <si>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</si>
  <si>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</si>
  <si>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</si>
  <si>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</si>
  <si>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</si>
  <si>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</si>
  <si>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</si>
  <si>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</si>
  <si>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</si>
  <si>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</si>
  <si>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</si>
  <si>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</si>
  <si>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</si>
  <si>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</si>
  <si>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</si>
  <si>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</si>
  <si>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</si>
  <si>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</si>
  <si>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</si>
  <si>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</si>
  <si>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</si>
  <si>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</si>
  <si>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</si>
  <si>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</si>
  <si>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</si>
  <si>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</si>
  <si>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</si>
  <si>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</si>
  <si>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</si>
  <si>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</si>
  <si>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</si>
  <si>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</si>
  <si>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</si>
  <si>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</si>
  <si>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</si>
  <si>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</si>
  <si>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</si>
  <si>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</si>
  <si>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</si>
  <si>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</si>
  <si>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</si>
  <si>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</si>
  <si>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</si>
  <si>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</si>
  <si>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</si>
  <si>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</si>
  <si>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</si>
  <si>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</si>
  <si>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</si>
  <si>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</si>
  <si>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</si>
  <si>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</si>
  <si>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</si>
  <si>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</si>
  <si>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</si>
  <si>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</si>
  <si>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</si>
  <si>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</si>
  <si>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</si>
  <si>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</si>
  <si>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</si>
  <si>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</si>
  <si>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</si>
  <si>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</si>
  <si>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</si>
  <si>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</si>
  <si>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</si>
  <si>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</si>
  <si>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</si>
  <si>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</si>
  <si>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</si>
  <si>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</si>
  <si>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</si>
  <si>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</si>
  <si>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</si>
  <si>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</si>
  <si>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</si>
  <si>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</si>
  <si>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</si>
  <si>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</si>
  <si>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</si>
  <si>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</si>
  <si>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</si>
  <si>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</si>
  <si>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</si>
  <si>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</si>
  <si>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</si>
  <si>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</si>
  <si>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</si>
  <si>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</si>
  <si>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</si>
  <si>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</si>
  <si>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</si>
  <si>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</si>
  <si>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</si>
  <si>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</si>
  <si>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</si>
  <si>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</si>
  <si>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</si>
  <si>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</si>
  <si>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</si>
  <si>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</si>
  <si>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</si>
  <si>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</si>
  <si>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</si>
  <si>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</si>
  <si>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</si>
  <si>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</si>
  <si>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</si>
  <si>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</si>
  <si>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</si>
  <si>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</si>
  <si>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</si>
  <si>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</si>
  <si>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</si>
  <si>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</si>
  <si>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</si>
  <si>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</si>
  <si>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</si>
  <si>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</si>
  <si>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</si>
  <si>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</si>
  <si>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</si>
  <si>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</si>
  <si>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</si>
  <si>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</si>
  <si>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</si>
  <si>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</si>
  <si>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</si>
  <si>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</si>
  <si>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</si>
  <si>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</si>
  <si>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</si>
  <si>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</si>
  <si>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</si>
  <si>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</si>
  <si>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</si>
  <si>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</si>
  <si>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</si>
  <si>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</si>
  <si>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</si>
  <si>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</si>
  <si>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</si>
  <si>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</si>
  <si>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</si>
  <si>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</si>
  <si>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</si>
  <si>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</si>
  <si>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</si>
  <si>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</si>
  <si>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</si>
  <si>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</si>
  <si>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</si>
  <si>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</si>
  <si>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</si>
  <si>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</si>
  <si>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</si>
  <si>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</si>
  <si>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</si>
  <si>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</si>
  <si>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</si>
  <si>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</si>
  <si>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</si>
  <si>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</si>
  <si>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</si>
  <si>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</si>
  <si>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</si>
  <si>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</si>
  <si>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</si>
  <si>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</si>
  <si>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</si>
  <si>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</si>
  <si>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</si>
  <si>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</si>
  <si>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</si>
  <si>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</si>
  <si>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</si>
  <si>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</si>
  <si>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</si>
  <si>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</si>
  <si>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</si>
  <si>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</si>
  <si>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</si>
  <si>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</si>
  <si>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</si>
  <si>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</si>
  <si>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</si>
  <si>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</si>
  <si>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</si>
  <si>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</si>
  <si>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</si>
  <si>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</si>
  <si>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</si>
  <si>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</si>
  <si>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</si>
  <si>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</si>
  <si>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</si>
  <si>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</si>
  <si>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</si>
  <si>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</si>
  <si>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</si>
  <si>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</si>
  <si>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</si>
  <si>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</si>
  <si>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</si>
  <si>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</si>
  <si>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</si>
  <si>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</si>
  <si>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</si>
  <si>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</si>
  <si>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</si>
  <si>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</si>
  <si>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</si>
  <si>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</si>
  <si>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</si>
  <si>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</si>
  <si>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</si>
  <si>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</si>
  <si>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</si>
  <si>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</si>
  <si>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</si>
  <si>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</si>
  <si>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</si>
  <si>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</si>
  <si>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</si>
  <si>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</si>
  <si>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</si>
  <si>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</si>
  <si>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</si>
  <si>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</si>
  <si>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</si>
  <si>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</si>
  <si>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</si>
  <si>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</si>
  <si>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</si>
  <si>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</si>
  <si>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</si>
  <si>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</si>
  <si>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</si>
  <si>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</si>
  <si>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</si>
  <si>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</si>
  <si>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</si>
  <si>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</si>
  <si>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</si>
  <si>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</si>
  <si>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</si>
  <si>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</si>
  <si>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</si>
  <si>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</si>
  <si>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</si>
  <si>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</si>
  <si>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</si>
  <si>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</si>
  <si>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</si>
  <si>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</si>
  <si>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</si>
  <si>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</si>
  <si>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</si>
  <si>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</si>
  <si>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</si>
  <si>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</si>
  <si>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</si>
  <si>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</si>
  <si>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</si>
  <si>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</si>
  <si>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</si>
  <si>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</si>
  <si>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</si>
  <si>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</si>
  <si>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</si>
  <si>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</si>
  <si>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</si>
  <si>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</si>
  <si>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</si>
  <si>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</si>
  <si>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</si>
  <si>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</si>
  <si>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</si>
  <si>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</si>
  <si>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</si>
  <si>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</si>
  <si>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</si>
  <si>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</si>
  <si>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</si>
  <si>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</si>
  <si>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</si>
  <si>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</si>
  <si>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</si>
  <si>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</si>
  <si>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</si>
  <si>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</si>
  <si>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</si>
  <si>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</si>
  <si>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</si>
  <si>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</si>
  <si>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</si>
  <si>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</si>
  <si>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</si>
  <si>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</si>
  <si>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</si>
  <si>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</si>
  <si>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</si>
  <si>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</si>
  <si>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</si>
  <si>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</si>
  <si>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</si>
  <si>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</si>
  <si>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</si>
  <si>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</si>
  <si>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</si>
  <si>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</si>
  <si>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</si>
  <si>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</si>
  <si>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</si>
  <si>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</si>
  <si>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</si>
  <si>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</si>
  <si>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</si>
  <si>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</si>
  <si>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</si>
  <si>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</si>
  <si>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</si>
  <si>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</si>
  <si>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</si>
  <si>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</si>
  <si>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</si>
  <si>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</si>
  <si>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</si>
  <si>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</si>
  <si>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</si>
  <si>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</si>
  <si>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</si>
  <si>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</si>
  <si>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</si>
  <si>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</si>
  <si>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</si>
  <si>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</si>
  <si>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</si>
  <si>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</si>
  <si>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</si>
  <si>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</si>
  <si>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</si>
  <si>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</si>
  <si>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</si>
  <si>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</si>
  <si>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</si>
  <si>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</si>
  <si>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</si>
  <si>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</si>
  <si>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</si>
  <si>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</si>
  <si>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</si>
  <si>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</si>
  <si>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</si>
  <si>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</si>
  <si>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</si>
  <si>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</si>
  <si>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</si>
  <si>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</si>
  <si>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</si>
  <si>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</si>
  <si>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</si>
  <si>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</si>
  <si>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</si>
  <si>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</si>
  <si>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</si>
  <si>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</si>
  <si>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</si>
  <si>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</si>
  <si>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</si>
  <si>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</si>
  <si>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</si>
  <si>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</si>
  <si>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</si>
  <si>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</si>
  <si>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</si>
  <si>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</si>
  <si>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</si>
  <si>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</si>
  <si>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</si>
  <si>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</si>
  <si>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</si>
  <si>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</si>
  <si>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</si>
  <si>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</si>
  <si>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</si>
  <si>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</si>
  <si>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</si>
  <si>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</si>
  <si>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</si>
  <si>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</si>
  <si>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</si>
  <si>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</si>
  <si>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</si>
  <si>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</si>
  <si>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</si>
  <si>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</si>
  <si>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</si>
  <si>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</si>
  <si>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</si>
  <si>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</si>
  <si>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</si>
  <si>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</si>
  <si>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</si>
  <si>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</si>
  <si>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</si>
  <si>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</si>
  <si>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</si>
  <si>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</si>
  <si>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</si>
  <si>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</si>
  <si>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</si>
  <si>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</si>
  <si>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</si>
  <si>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</si>
  <si>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</si>
  <si>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</si>
  <si>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</si>
  <si>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</si>
  <si>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</si>
  <si>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</si>
  <si>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</si>
  <si>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</si>
  <si>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</si>
  <si>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</si>
  <si>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</si>
  <si>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</si>
  <si>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</si>
  <si>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</si>
  <si>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</si>
  <si>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</si>
  <si>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</si>
  <si>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</si>
  <si>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</si>
  <si>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</si>
  <si>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</si>
  <si>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</si>
  <si>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</si>
  <si>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</si>
  <si>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</si>
  <si>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</si>
  <si>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</si>
  <si>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</si>
  <si>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</si>
  <si>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</si>
  <si>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</si>
  <si>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</si>
  <si>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</si>
  <si>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</si>
  <si>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</si>
  <si>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</si>
  <si>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</si>
  <si>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</si>
  <si>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</si>
  <si>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</si>
  <si>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</si>
  <si>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</si>
  <si>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</si>
  <si>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</si>
  <si>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</si>
  <si>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</si>
  <si>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</si>
  <si>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</si>
  <si>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</si>
  <si>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</si>
  <si>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</si>
  <si>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</si>
  <si>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</si>
  <si>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</si>
  <si>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</si>
  <si>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</si>
  <si>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</si>
  <si>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</si>
  <si>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</si>
  <si>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</si>
  <si>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</si>
  <si>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</si>
  <si>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</si>
  <si>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</si>
  <si>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</si>
  <si>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</si>
  <si>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</si>
  <si>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</si>
  <si>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</si>
  <si>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</si>
  <si>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</si>
  <si>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</si>
  <si>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</si>
  <si>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</si>
  <si>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</si>
  <si>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</si>
  <si>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</si>
  <si>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</si>
  <si>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</si>
  <si>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</si>
  <si>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</si>
  <si>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</si>
  <si>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</si>
  <si>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</si>
  <si>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</si>
  <si>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</si>
  <si>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</si>
  <si>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</si>
  <si>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</si>
  <si>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</si>
  <si>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</si>
  <si>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</si>
  <si>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</si>
  <si>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</si>
  <si>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</si>
  <si>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</si>
  <si>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</si>
  <si>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</si>
  <si>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</si>
  <si>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</si>
  <si>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</si>
  <si>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</si>
  <si>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</si>
  <si>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</si>
  <si>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</si>
  <si>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</si>
  <si>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</si>
  <si>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</si>
  <si>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</si>
  <si>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</si>
  <si>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</si>
  <si>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</si>
  <si>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</si>
  <si>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</si>
  <si>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</si>
  <si>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</si>
  <si>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</si>
  <si>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</si>
  <si>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</si>
  <si>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</si>
  <si>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</si>
  <si>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</si>
  <si>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</si>
  <si>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</si>
  <si>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</si>
  <si>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</si>
  <si>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</si>
  <si>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</si>
  <si>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</si>
  <si>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</si>
  <si>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</si>
  <si>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</si>
  <si>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</si>
  <si>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</si>
  <si>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</si>
  <si>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</si>
  <si>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</si>
  <si>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</si>
  <si>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</si>
  <si>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</si>
  <si>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</si>
  <si>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</si>
  <si>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</si>
  <si>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</si>
  <si>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</si>
  <si>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</si>
  <si>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</si>
  <si>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</si>
  <si>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</si>
  <si>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</si>
  <si>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</si>
  <si>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</si>
  <si>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</si>
  <si>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</si>
  <si>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</si>
  <si>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</si>
  <si>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</si>
  <si>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</si>
  <si>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</si>
  <si>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</si>
  <si>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</si>
  <si>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</si>
  <si>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</si>
  <si>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</si>
  <si>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</si>
  <si>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</si>
  <si>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</si>
  <si>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</si>
  <si>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</si>
  <si>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</si>
  <si>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</si>
  <si>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</si>
  <si>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</si>
  <si>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</si>
  <si>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</si>
  <si>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</si>
  <si>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</si>
  <si>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</si>
  <si>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</si>
  <si>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</si>
  <si>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</si>
  <si>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</si>
  <si>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</si>
  <si>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</si>
  <si>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</si>
  <si>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</si>
  <si>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</si>
  <si>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</si>
  <si>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</si>
  <si>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</si>
  <si>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</si>
  <si>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</si>
  <si>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</si>
  <si>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</si>
  <si>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</si>
  <si>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</si>
  <si>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</si>
  <si>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</si>
  <si>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</si>
  <si>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</si>
  <si>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</si>
  <si>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</si>
  <si>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</si>
  <si>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</si>
  <si>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</si>
  <si>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</si>
  <si>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</si>
  <si>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</si>
  <si>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</si>
  <si>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</si>
  <si>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</si>
  <si>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</si>
  <si>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</si>
  <si>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</si>
  <si>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</si>
  <si>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</si>
  <si>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</si>
  <si>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</si>
  <si>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</si>
  <si>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</si>
  <si>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</si>
  <si>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</si>
  <si>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</si>
  <si>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</si>
  <si>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</si>
  <si>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</si>
  <si>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</si>
  <si>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</si>
  <si>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</si>
  <si>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</si>
  <si>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</si>
  <si>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</si>
  <si>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</si>
  <si>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</si>
  <si>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</si>
  <si>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</si>
  <si>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</si>
  <si>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</si>
  <si>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</si>
  <si>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</si>
  <si>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</si>
  <si>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</si>
  <si>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</si>
  <si>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</si>
  <si>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</si>
  <si>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</si>
  <si>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</si>
  <si>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</si>
  <si>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</si>
  <si>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</si>
  <si>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</si>
  <si>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</si>
  <si>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</si>
  <si>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</si>
  <si>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</si>
  <si>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</si>
  <si>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</si>
  <si>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</si>
  <si>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</si>
  <si>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</si>
  <si>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</si>
  <si>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</si>
  <si>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</si>
  <si>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</si>
  <si>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</si>
  <si>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</si>
  <si>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</si>
  <si>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</si>
  <si>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</si>
  <si>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</si>
  <si>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</si>
  <si>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</si>
  <si>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</si>
  <si>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</si>
  <si>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</si>
  <si>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</si>
  <si>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</si>
  <si>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</si>
  <si>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</si>
  <si>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</si>
  <si>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</si>
  <si>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</si>
  <si>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</si>
  <si>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</si>
  <si>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</si>
  <si>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</si>
  <si>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</si>
  <si>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</si>
  <si>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</si>
  <si>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</si>
  <si>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</si>
  <si>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</si>
  <si>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</si>
  <si>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</si>
  <si>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</si>
  <si>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</si>
  <si>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</si>
  <si>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</si>
  <si>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</si>
  <si>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</si>
  <si>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</si>
  <si>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</si>
  <si>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</si>
  <si>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</si>
  <si>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</si>
  <si>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</si>
  <si>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</si>
  <si>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</si>
  <si>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</si>
  <si>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</si>
  <si>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</si>
  <si>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</si>
  <si>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</si>
  <si>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</si>
  <si>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</si>
  <si>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</si>
  <si>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</si>
  <si>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</si>
  <si>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</si>
  <si>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</si>
  <si>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</si>
  <si>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</si>
  <si>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</si>
  <si>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</si>
  <si>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</si>
  <si>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</si>
  <si>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</si>
  <si>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</si>
  <si>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</si>
  <si>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</si>
  <si>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</si>
  <si>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</si>
  <si>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</si>
  <si>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</si>
  <si>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</si>
  <si>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</si>
  <si>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</si>
  <si>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</si>
  <si>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</si>
  <si>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</si>
  <si>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</si>
  <si>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</si>
  <si>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</si>
  <si>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</si>
  <si>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</si>
  <si>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</si>
  <si>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</si>
  <si>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</si>
  <si>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</si>
  <si>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</si>
  <si>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</si>
  <si>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</si>
  <si>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</si>
  <si>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</si>
  <si>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</si>
  <si>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</si>
  <si>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</si>
  <si>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</si>
  <si>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</si>
  <si>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</si>
  <si>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</si>
  <si>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</si>
  <si>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</si>
  <si>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</si>
  <si>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</si>
  <si>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</si>
  <si>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</si>
  <si>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</si>
  <si>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</si>
  <si>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</si>
  <si>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</si>
  <si>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</si>
  <si>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</si>
  <si>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</si>
  <si>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</si>
  <si>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</si>
  <si>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</si>
  <si>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</si>
  <si>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</si>
  <si>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</si>
  <si>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</si>
  <si>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</si>
  <si>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</si>
  <si>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</si>
  <si>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</si>
  <si>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</si>
  <si>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</si>
  <si>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</si>
  <si>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</si>
  <si>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</si>
  <si>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</si>
  <si>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</si>
  <si>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</si>
  <si>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</si>
  <si>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</si>
  <si>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</si>
  <si>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</si>
  <si>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</si>
  <si>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</si>
  <si>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</si>
  <si>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</si>
  <si>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</si>
  <si>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</si>
  <si>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</si>
  <si>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</si>
  <si>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</si>
  <si>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</si>
  <si>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</si>
  <si>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</si>
  <si>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</si>
  <si>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</si>
  <si>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</si>
  <si>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</si>
  <si>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</si>
  <si>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</si>
  <si>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</si>
  <si>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</si>
  <si>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</si>
  <si>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</si>
  <si>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</si>
  <si>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</si>
  <si>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</si>
  <si>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</si>
  <si>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</si>
  <si>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</si>
  <si>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</si>
  <si>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</si>
  <si>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</si>
  <si>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</si>
  <si>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</si>
  <si>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</si>
  <si>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</si>
  <si>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</si>
  <si>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</si>
  <si>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</si>
  <si>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</si>
  <si>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</si>
  <si>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</si>
  <si>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</si>
  <si>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</si>
  <si>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</si>
  <si>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</si>
  <si>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</si>
  <si>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</si>
  <si>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</si>
  <si>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</si>
  <si>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</si>
  <si>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</si>
  <si>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</si>
  <si>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</si>
  <si>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</si>
  <si>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</si>
  <si>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</si>
  <si>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</si>
  <si>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</si>
  <si>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</si>
  <si>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</si>
  <si>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</si>
  <si>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</si>
  <si>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</si>
  <si>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</si>
  <si>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</si>
  <si>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</si>
  <si>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</si>
  <si>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</si>
  <si>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</si>
  <si>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</si>
  <si>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</si>
  <si>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</si>
  <si>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</si>
  <si>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</si>
  <si>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</si>
  <si>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</si>
  <si>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</si>
  <si>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</si>
  <si>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</si>
  <si>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</si>
  <si>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</si>
  <si>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</si>
  <si>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</si>
  <si>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</si>
  <si>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</si>
  <si>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</si>
  <si>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</si>
  <si>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</si>
  <si>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</si>
  <si>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</si>
  <si>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</si>
  <si>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</si>
  <si>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</si>
  <si>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</si>
  <si>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</si>
  <si>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</si>
  <si>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</si>
  <si>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</si>
  <si>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</si>
  <si>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</si>
  <si>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</si>
  <si>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</si>
  <si>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</si>
  <si>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</si>
  <si>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</si>
  <si>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</si>
  <si>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</si>
  <si>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</si>
  <si>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</si>
  <si>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</si>
  <si>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</si>
  <si>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</si>
  <si>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</si>
  <si>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</si>
  <si>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</si>
  <si>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</si>
  <si>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</si>
  <si>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</si>
  <si>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</si>
  <si>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</si>
  <si>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</si>
  <si>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</si>
  <si>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</si>
  <si>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</si>
  <si>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</si>
  <si>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</si>
  <si>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</si>
  <si>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</si>
  <si>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</si>
  <si>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</si>
  <si>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</si>
  <si>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</si>
  <si>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</si>
  <si>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</si>
  <si>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</si>
  <si>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</si>
  <si>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</si>
  <si>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</si>
  <si>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</si>
  <si>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</si>
  <si>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</si>
  <si>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</si>
  <si>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</si>
  <si>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</si>
  <si>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</si>
  <si>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</si>
  <si>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</si>
  <si>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</si>
  <si>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</si>
  <si>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</si>
  <si>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</si>
  <si>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</si>
  <si>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</si>
  <si>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</si>
  <si>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</si>
  <si>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</si>
  <si>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</si>
  <si>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</si>
  <si>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</si>
  <si>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</si>
  <si>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</si>
  <si>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</si>
  <si>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</si>
  <si>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</si>
  <si>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</si>
  <si>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</si>
  <si>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</si>
  <si>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</si>
  <si>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</si>
  <si>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</si>
  <si>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</si>
  <si>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</si>
  <si>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</si>
  <si>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</si>
  <si>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</si>
  <si>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</si>
  <si>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</si>
  <si>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</si>
  <si>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</si>
  <si>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</si>
  <si>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</si>
  <si>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</si>
  <si>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</si>
  <si>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</si>
  <si>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</si>
  <si>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</si>
  <si>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</si>
  <si>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</si>
  <si>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</si>
  <si>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</si>
  <si>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</si>
  <si>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</si>
  <si>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</si>
  <si>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</si>
  <si>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</si>
  <si>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</si>
  <si>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</si>
  <si>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</si>
  <si>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</si>
  <si>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</si>
  <si>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</si>
  <si>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</si>
  <si>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</si>
  <si>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</si>
  <si>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</si>
  <si>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</si>
  <si>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</si>
  <si>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</si>
  <si>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</si>
  <si>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</si>
  <si>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</si>
  <si>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</si>
  <si>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</si>
  <si>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</si>
  <si>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</si>
  <si>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</si>
  <si>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</si>
  <si>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</si>
  <si>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</si>
  <si>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</si>
  <si>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</si>
  <si>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</si>
  <si>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</si>
  <si>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</si>
  <si>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</si>
  <si>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</si>
  <si>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</si>
  <si>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</si>
  <si>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</si>
  <si>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</si>
  <si>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</si>
  <si>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</si>
  <si>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</si>
  <si>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</si>
  <si>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</si>
  <si>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</si>
  <si>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</si>
  <si>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</si>
  <si>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</si>
  <si>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</si>
  <si>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</si>
  <si>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</si>
  <si>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</si>
  <si>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</si>
  <si>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</si>
  <si>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</si>
  <si>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</si>
  <si>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</si>
  <si>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</si>
  <si>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</si>
  <si>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</si>
  <si>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</si>
  <si>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</si>
  <si>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</si>
  <si>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</si>
  <si>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</si>
  <si>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</si>
  <si>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</si>
  <si>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</si>
  <si>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</si>
  <si>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</si>
  <si>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</si>
  <si>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</si>
  <si>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</si>
  <si>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</si>
  <si>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</si>
  <si>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</si>
  <si>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</si>
  <si>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</si>
  <si>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</si>
  <si>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</si>
  <si>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</si>
  <si>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</si>
  <si>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</si>
  <si>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</si>
  <si>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</si>
  <si>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</si>
  <si>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</si>
  <si>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</si>
  <si>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</si>
  <si>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</si>
  <si>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</si>
  <si>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</si>
  <si>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</si>
  <si>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</si>
  <si>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</si>
  <si>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</si>
  <si>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</si>
  <si>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</si>
  <si>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</si>
  <si>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</si>
  <si>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</si>
  <si>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</si>
  <si>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</si>
  <si>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</si>
  <si>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</si>
  <si>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</si>
  <si>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</si>
  <si>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</si>
  <si>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</si>
  <si>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</si>
  <si>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</si>
  <si>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</si>
  <si>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</si>
  <si>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</si>
  <si>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</si>
  <si>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</si>
  <si>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</si>
  <si>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</si>
  <si>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</si>
  <si>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</si>
  <si>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</si>
  <si>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</si>
  <si>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</si>
  <si>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</si>
  <si>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</si>
  <si>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</si>
  <si>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</si>
  <si>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</si>
  <si>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</si>
  <si>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</si>
  <si>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</si>
  <si>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</si>
  <si>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</si>
  <si>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</si>
  <si>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</si>
  <si>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</si>
  <si>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</si>
  <si>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</si>
  <si>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</si>
  <si>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</si>
  <si>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</si>
  <si>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</si>
  <si>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</si>
  <si>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</si>
  <si>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</si>
  <si>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</si>
  <si>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</si>
  <si>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</si>
  <si>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</si>
  <si>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</si>
  <si>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</si>
  <si>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</si>
  <si>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</si>
  <si>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</si>
  <si>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</si>
  <si>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</si>
  <si>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</si>
  <si>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</si>
  <si>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</si>
  <si>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</si>
  <si>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</si>
  <si>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</si>
  <si>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</si>
  <si>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</si>
  <si>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</si>
  <si>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</si>
  <si>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</si>
  <si>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</si>
  <si>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</si>
  <si>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</si>
  <si>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</si>
  <si>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</si>
  <si>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</si>
  <si>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</si>
  <si>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</si>
  <si>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</si>
  <si>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</si>
  <si>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</si>
  <si>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</si>
  <si>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</si>
  <si>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</si>
  <si>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</si>
  <si>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</si>
  <si>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</si>
  <si>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</si>
  <si>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</si>
  <si>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</si>
  <si>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</si>
  <si>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</si>
  <si>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</si>
  <si>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</si>
  <si>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</si>
  <si>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</si>
  <si>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</si>
  <si>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</si>
  <si>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</si>
  <si>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</si>
  <si>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</si>
  <si>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</si>
  <si>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</si>
  <si>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</si>
  <si>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</si>
  <si>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</si>
  <si>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</si>
  <si>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</si>
  <si>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</si>
  <si>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</si>
  <si>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</si>
  <si>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</si>
  <si>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</si>
  <si>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</si>
  <si>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</si>
  <si>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</si>
  <si>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</si>
  <si>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</si>
  <si>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</si>
  <si>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</si>
  <si>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</si>
  <si>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</si>
  <si>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</si>
  <si>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</si>
  <si>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</si>
  <si>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</si>
  <si>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</si>
  <si>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</si>
  <si>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</si>
  <si>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</si>
  <si>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</si>
  <si>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</si>
  <si>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</si>
  <si>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</si>
  <si>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</si>
  <si>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</si>
  <si>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</si>
  <si>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</si>
  <si>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</si>
  <si>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</si>
  <si>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</si>
  <si>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</si>
  <si>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</si>
  <si>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</si>
  <si>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</si>
  <si>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</si>
  <si>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</si>
  <si>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</si>
  <si>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</si>
  <si>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</si>
  <si>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</si>
  <si>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</si>
  <si>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</si>
  <si>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</si>
  <si>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</si>
  <si>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</si>
  <si>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</si>
  <si>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</si>
  <si>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</si>
  <si>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</si>
  <si>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</si>
  <si>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</si>
  <si>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</si>
  <si>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</si>
  <si>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</si>
  <si>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</si>
  <si>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</si>
  <si>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</si>
  <si>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</si>
  <si>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</si>
  <si>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</si>
  <si>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</si>
  <si>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</si>
  <si>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</si>
  <si>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</si>
  <si>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</si>
  <si>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</si>
  <si>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</si>
  <si>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</si>
  <si>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</si>
  <si>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</si>
  <si>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</si>
  <si>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</si>
  <si>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</si>
  <si>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</si>
  <si>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</si>
  <si>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</si>
  <si>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</si>
  <si>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</si>
  <si>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</si>
  <si>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</si>
  <si>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</si>
  <si>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</si>
  <si>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</si>
  <si>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</si>
  <si>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</si>
  <si>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</si>
  <si>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</si>
  <si>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</si>
  <si>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</si>
  <si>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</si>
  <si>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</si>
  <si>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</si>
  <si>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</si>
  <si>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</si>
  <si>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</si>
  <si>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</si>
  <si>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</si>
  <si>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</si>
  <si>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</si>
  <si>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</si>
  <si>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</si>
  <si>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</si>
  <si>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</si>
  <si>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</si>
  <si>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</si>
  <si>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</si>
  <si>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</si>
  <si>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</si>
  <si>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</si>
  <si>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</si>
  <si>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</si>
  <si>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</si>
  <si>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</si>
  <si>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</si>
  <si>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</si>
  <si>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</si>
  <si>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</si>
  <si>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</si>
  <si>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</si>
  <si>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</si>
  <si>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</si>
  <si>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</si>
  <si>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</si>
  <si>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</si>
  <si>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</si>
  <si>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</si>
  <si>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</si>
  <si>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</si>
  <si>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</si>
  <si>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</si>
  <si>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</si>
  <si>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</si>
  <si>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</si>
  <si>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</si>
  <si>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</si>
  <si>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</si>
  <si>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</si>
  <si>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</si>
  <si>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</si>
  <si>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</si>
  <si>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</si>
  <si>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</si>
  <si>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</si>
  <si>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</si>
  <si>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</si>
  <si>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</si>
  <si>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</si>
  <si>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</si>
  <si>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</si>
  <si>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</si>
  <si>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</si>
  <si>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</si>
  <si>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</si>
  <si>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</si>
  <si>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</si>
  <si>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</si>
  <si>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</si>
  <si>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</si>
  <si>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</si>
  <si>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</si>
  <si>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</si>
  <si>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</si>
  <si>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</si>
  <si>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</si>
  <si>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</si>
  <si>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</si>
  <si>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</si>
  <si>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</si>
  <si>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</si>
  <si>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</si>
  <si>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</si>
  <si>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</si>
  <si>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</si>
  <si>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</si>
  <si>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</si>
  <si>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</si>
  <si>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</si>
  <si>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</si>
  <si>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</si>
  <si>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</si>
  <si>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</si>
  <si>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</si>
  <si>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</si>
  <si>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</si>
  <si>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</si>
  <si>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</si>
  <si>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</si>
  <si>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</si>
  <si>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</si>
  <si>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</si>
  <si>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</si>
  <si>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</si>
  <si>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</si>
  <si>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</si>
  <si>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</si>
  <si>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</si>
  <si>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</si>
  <si>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</si>
  <si>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</si>
  <si>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</si>
  <si>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</si>
  <si>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</si>
  <si>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</si>
  <si>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</si>
  <si>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</si>
  <si>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</si>
  <si>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</si>
  <si>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</si>
  <si>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</si>
  <si>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</si>
  <si>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</si>
  <si>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</si>
  <si>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</si>
  <si>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</si>
  <si>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</si>
  <si>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</si>
  <si>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</si>
  <si>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</si>
  <si>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</si>
  <si>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</si>
  <si>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</si>
  <si>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</si>
  <si>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</si>
  <si>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</si>
  <si>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</si>
  <si>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</si>
  <si>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</si>
  <si>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</si>
  <si>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</si>
  <si>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</si>
  <si>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</si>
  <si>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</si>
  <si>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</si>
  <si>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</si>
  <si>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</si>
  <si>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</si>
  <si>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</si>
  <si>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</si>
  <si>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</si>
  <si>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</si>
  <si>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</si>
  <si>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</si>
  <si>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</si>
  <si>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</si>
  <si>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</si>
  <si>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</si>
  <si>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</si>
  <si>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</si>
  <si>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</si>
  <si>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</si>
  <si>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</si>
  <si>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</si>
  <si>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</si>
  <si>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</si>
  <si>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</si>
  <si>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</si>
  <si>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</si>
  <si>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</si>
  <si>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</si>
  <si>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</si>
  <si>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</si>
  <si>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</si>
  <si>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</si>
  <si>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</si>
  <si>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</si>
  <si>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</si>
  <si>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</si>
  <si>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</si>
  <si>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</si>
  <si>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</si>
  <si>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</si>
  <si>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</si>
  <si>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</si>
  <si>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</si>
  <si>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</si>
  <si>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</si>
  <si>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</si>
  <si>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</si>
  <si>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</si>
  <si>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</si>
  <si>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</si>
  <si>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</si>
  <si>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</si>
  <si>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</si>
  <si>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</si>
  <si>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</si>
  <si>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</si>
  <si>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</si>
  <si>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</si>
  <si>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</si>
  <si>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</si>
  <si>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</si>
  <si>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</si>
  <si>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</si>
  <si>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</si>
  <si>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</si>
  <si>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</si>
  <si>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</si>
  <si>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</si>
  <si>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</si>
  <si>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</si>
  <si>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</si>
  <si>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</si>
  <si>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</si>
  <si>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</si>
  <si>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</si>
  <si>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</si>
  <si>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</si>
  <si>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</si>
  <si>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</si>
  <si>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</si>
  <si>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</si>
  <si>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</si>
  <si>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</si>
  <si>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</si>
  <si>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</si>
  <si>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</si>
  <si>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</si>
  <si>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</si>
  <si>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</si>
  <si>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</si>
  <si>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</si>
  <si>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</si>
  <si>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</si>
  <si>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</si>
  <si>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</si>
  <si>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</si>
  <si>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</si>
  <si>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</si>
  <si>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</si>
  <si>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</si>
  <si>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</si>
  <si>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</si>
  <si>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</si>
  <si>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</si>
  <si>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</si>
  <si>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</si>
  <si>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</si>
  <si>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</si>
  <si>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</si>
  <si>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</si>
  <si>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</si>
  <si>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</si>
  <si>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</si>
  <si>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</si>
  <si>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</si>
  <si>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</si>
  <si>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</si>
  <si>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</si>
  <si>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</si>
  <si>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</si>
  <si>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</si>
  <si>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</si>
  <si>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</si>
  <si>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</si>
  <si>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</si>
  <si>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</si>
  <si>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</si>
  <si>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</si>
  <si>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</si>
  <si>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</si>
  <si>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</si>
  <si>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</si>
  <si>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</si>
  <si>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</si>
  <si>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</si>
  <si>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</si>
  <si>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</si>
  <si>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</si>
  <si>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</si>
  <si>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</si>
  <si>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</si>
  <si>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</si>
  <si>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</si>
  <si>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</si>
  <si>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</si>
  <si>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</si>
  <si>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</si>
  <si>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</si>
  <si>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</si>
  <si>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</si>
  <si>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</si>
  <si>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</si>
  <si>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</si>
  <si>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</si>
  <si>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</si>
  <si>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</si>
  <si>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</si>
  <si>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</si>
  <si>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</si>
  <si>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</si>
  <si>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</si>
  <si>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</si>
  <si>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</si>
  <si>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</si>
  <si>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</si>
  <si>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</si>
  <si>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</si>
  <si>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</si>
  <si>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</si>
  <si>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</si>
  <si>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</si>
  <si>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</si>
  <si>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</si>
  <si>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</si>
  <si>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</si>
  <si>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</si>
  <si>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</si>
  <si>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</si>
  <si>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</si>
  <si>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</si>
  <si>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</si>
  <si>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</si>
  <si>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</si>
  <si>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</si>
  <si>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</si>
  <si>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</si>
  <si>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</si>
  <si>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</si>
  <si>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</si>
  <si>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</si>
  <si>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</si>
  <si>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</si>
  <si>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</si>
  <si>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</si>
  <si>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</si>
  <si>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</si>
  <si>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</si>
  <si>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</si>
  <si>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</si>
  <si>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</si>
  <si>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</si>
  <si>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</si>
  <si>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</si>
  <si>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</si>
  <si>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</si>
  <si>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</si>
  <si>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</si>
  <si>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</si>
  <si>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</si>
  <si>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</si>
  <si>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</si>
  <si>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</si>
  <si>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</si>
  <si>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</si>
  <si>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</si>
  <si>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</si>
  <si>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</si>
  <si>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</si>
  <si>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</si>
  <si>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</si>
  <si>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</si>
  <si>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</si>
  <si>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</si>
  <si>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</si>
  <si>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</si>
  <si>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</si>
  <si>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</si>
  <si>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</si>
  <si>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</si>
  <si>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</si>
  <si>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</si>
  <si>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</si>
  <si>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</si>
  <si>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</si>
  <si>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</si>
  <si>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</si>
  <si>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</si>
  <si>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</si>
  <si>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</si>
  <si>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</si>
  <si>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</si>
  <si>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</si>
  <si>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</si>
  <si>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</si>
  <si>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</si>
  <si>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</si>
  <si>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</si>
  <si>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</si>
  <si>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</si>
  <si>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</si>
  <si>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</si>
  <si>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</si>
  <si>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</si>
  <si>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</si>
  <si>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</si>
  <si>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</si>
  <si>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</si>
  <si>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</si>
  <si>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</si>
  <si>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</si>
  <si>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</si>
  <si>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</si>
  <si>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</si>
  <si>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</si>
  <si>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</si>
  <si>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</si>
  <si>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</si>
  <si>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</si>
  <si>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</si>
  <si>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</si>
  <si>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</si>
  <si>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</si>
  <si>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</si>
  <si>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</si>
  <si>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</si>
  <si>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</si>
  <si>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</si>
  <si>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</si>
  <si>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</si>
  <si>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</si>
  <si>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</si>
  <si>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</si>
  <si>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</si>
  <si>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</si>
  <si>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</si>
  <si>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</si>
  <si>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</si>
  <si>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</si>
  <si>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</si>
  <si>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</si>
  <si>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</si>
  <si>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</si>
  <si>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</si>
  <si>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</si>
  <si>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</si>
  <si>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</si>
  <si>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</si>
  <si>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</si>
  <si>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</si>
  <si>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</si>
  <si>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</si>
  <si>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</si>
  <si>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</si>
  <si>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</si>
  <si>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</si>
  <si>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</si>
  <si>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</si>
  <si>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</si>
  <si>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</si>
  <si>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</si>
  <si>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</si>
  <si>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</si>
  <si>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</si>
  <si>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</si>
  <si>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</si>
  <si>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</si>
  <si>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</si>
  <si>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</si>
  <si>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</si>
  <si>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</si>
  <si>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</si>
  <si>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</si>
  <si>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</si>
  <si>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</si>
  <si>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</si>
  <si>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</si>
  <si>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</si>
  <si>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</si>
  <si>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</si>
  <si>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</si>
  <si>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</si>
  <si>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</si>
  <si>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</si>
  <si>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</si>
  <si>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</si>
  <si>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</si>
  <si>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</si>
  <si>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</si>
  <si>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</si>
  <si>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</si>
  <si>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</si>
  <si>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</si>
  <si>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</si>
  <si>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</si>
  <si>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</si>
  <si>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</si>
  <si>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</si>
  <si>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</si>
  <si>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</si>
  <si>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</si>
  <si>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</si>
  <si>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</si>
  <si>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</si>
  <si>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</si>
  <si>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</si>
  <si>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</si>
  <si>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</si>
  <si>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</si>
  <si>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</si>
  <si>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</si>
  <si>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</si>
  <si>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</si>
  <si>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</si>
  <si>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</si>
  <si>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</si>
  <si>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</si>
  <si>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</si>
  <si>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</si>
  <si>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</si>
  <si>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</si>
  <si>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</si>
  <si>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</si>
  <si>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</si>
  <si>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</si>
  <si>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</si>
  <si>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</si>
  <si>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</si>
  <si>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</si>
  <si>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</si>
  <si>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</si>
  <si>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</si>
  <si>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</si>
  <si>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</si>
  <si>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</si>
  <si>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</si>
  <si>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</si>
  <si>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</si>
  <si>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</si>
  <si>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</si>
  <si>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</si>
  <si>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</si>
  <si>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</si>
  <si>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</si>
  <si>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</si>
  <si>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</si>
  <si>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</si>
  <si>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</si>
  <si>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</si>
  <si>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</si>
  <si>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</si>
  <si>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</si>
  <si>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</si>
  <si>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</si>
  <si>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</si>
  <si>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</si>
  <si>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</si>
  <si>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</si>
  <si>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</si>
  <si>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</si>
  <si>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</si>
  <si>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</si>
  <si>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</si>
  <si>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</si>
  <si>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</si>
  <si>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</si>
  <si>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</si>
  <si>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</si>
  <si>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</si>
  <si>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</si>
  <si>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</si>
  <si>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</si>
  <si>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</si>
  <si>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</si>
  <si>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</si>
  <si>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</si>
  <si>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</si>
  <si>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</si>
  <si>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</si>
  <si>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</si>
  <si>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</si>
  <si>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</si>
  <si>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</si>
  <si>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</si>
  <si>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</si>
  <si>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</si>
  <si>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</si>
  <si>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</si>
  <si>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</si>
  <si>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</si>
  <si>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</si>
  <si>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</si>
  <si>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</si>
  <si>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</si>
  <si>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</si>
  <si>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</si>
  <si>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</si>
  <si>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</si>
  <si>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</si>
  <si>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</si>
  <si>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</si>
  <si>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</si>
  <si>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</si>
  <si>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</si>
  <si>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</si>
  <si>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</si>
  <si>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</si>
  <si>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</si>
  <si>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</si>
  <si>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</si>
  <si>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</si>
  <si>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</si>
  <si>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</si>
  <si>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</si>
  <si>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</si>
  <si>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</si>
  <si>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</si>
  <si>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</si>
  <si>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</si>
  <si>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</si>
  <si>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</si>
  <si>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</si>
  <si>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</si>
  <si>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</si>
  <si>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</si>
  <si>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</si>
  <si>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</si>
  <si>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</si>
  <si>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</si>
  <si>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</si>
  <si>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</si>
  <si>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</si>
  <si>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</si>
  <si>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</si>
  <si>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</si>
  <si>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</si>
  <si>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</si>
  <si>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</si>
  <si>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</si>
  <si>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</si>
  <si>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</si>
  <si>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</si>
  <si>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</si>
  <si>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</si>
  <si>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</si>
  <si>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</si>
  <si>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</si>
  <si>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</si>
  <si>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</si>
  <si>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</si>
  <si>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</si>
  <si>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</si>
  <si>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</si>
  <si>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</si>
  <si>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</si>
  <si>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</si>
  <si>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</si>
  <si>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</si>
  <si>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</si>
  <si>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</si>
  <si>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</si>
  <si>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</si>
  <si>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</si>
  <si>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</si>
  <si>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</si>
  <si>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</si>
  <si>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</si>
  <si>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</si>
  <si>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</si>
  <si>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</si>
  <si>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</si>
  <si>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</si>
  <si>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</si>
  <si>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</si>
  <si>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</si>
  <si>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</si>
  <si>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</si>
  <si>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</si>
  <si>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</si>
  <si>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</si>
  <si>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</si>
  <si>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</si>
  <si>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</si>
  <si>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</si>
  <si>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</si>
  <si>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</si>
  <si>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</si>
  <si>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</si>
  <si>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</si>
  <si>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</si>
  <si>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</si>
  <si>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</si>
  <si>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</si>
  <si>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</si>
  <si>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</si>
  <si>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</si>
  <si>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</si>
  <si>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</si>
  <si>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</si>
  <si>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</si>
  <si>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</si>
  <si>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</si>
  <si>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</si>
  <si>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</si>
  <si>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</si>
  <si>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</si>
  <si>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</si>
  <si>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</si>
  <si>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</si>
  <si>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</si>
  <si>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</si>
  <si>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</si>
  <si>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</si>
  <si>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</si>
  <si>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</si>
  <si>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</si>
  <si>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</si>
  <si>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</si>
  <si>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</si>
  <si>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</si>
  <si>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</si>
  <si>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</si>
  <si>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</si>
  <si>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</si>
  <si>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</si>
  <si>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</si>
  <si>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</si>
  <si>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</si>
  <si>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</si>
  <si>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</si>
  <si>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</si>
  <si>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</si>
  <si>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</si>
  <si>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</si>
  <si>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</si>
  <si>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</si>
  <si>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</si>
  <si>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</si>
  <si>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</si>
  <si>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</si>
  <si>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</si>
  <si>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</si>
  <si>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</si>
  <si>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</si>
  <si>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</si>
  <si>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</si>
  <si>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</si>
  <si>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</si>
  <si>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</si>
  <si>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</si>
  <si>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</si>
  <si>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</si>
  <si>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</si>
  <si>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</si>
  <si>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</si>
  <si>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</si>
  <si>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</si>
  <si>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</si>
  <si>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</si>
  <si>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</si>
  <si>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</si>
  <si>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</si>
  <si>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</si>
  <si>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</si>
  <si>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</si>
  <si>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</si>
  <si>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</si>
  <si>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</si>
  <si>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</si>
  <si>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</si>
  <si>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</si>
  <si>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</si>
  <si>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</si>
  <si>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</si>
  <si>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</si>
  <si>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</si>
  <si>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</si>
  <si>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</si>
  <si>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</si>
  <si>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</si>
  <si>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</si>
  <si>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</si>
  <si>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</si>
  <si>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</si>
  <si>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</si>
  <si>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</si>
  <si>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</si>
  <si>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</si>
  <si>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</si>
  <si>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</si>
  <si>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</si>
  <si>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</si>
  <si>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</si>
  <si>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</si>
  <si>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</si>
  <si>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</si>
  <si>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</si>
  <si>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</si>
  <si>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</si>
  <si>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</si>
  <si>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</si>
  <si>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</si>
  <si>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</si>
  <si>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</si>
  <si>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</si>
  <si>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</si>
  <si>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</si>
  <si>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</si>
  <si>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</si>
  <si>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</si>
  <si>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</si>
  <si>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</si>
  <si>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</si>
  <si>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</si>
  <si>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</si>
  <si>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</si>
  <si>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</si>
  <si>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</si>
  <si>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</si>
  <si>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</si>
  <si>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</si>
  <si>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</si>
  <si>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</si>
  <si>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</si>
  <si>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</si>
  <si>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</si>
  <si>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</si>
  <si>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</si>
  <si>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</si>
  <si>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</si>
  <si>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</si>
  <si>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</si>
  <si>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</si>
  <si>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</si>
  <si>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</si>
  <si>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</si>
  <si>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</si>
  <si>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</si>
  <si>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</si>
  <si>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</si>
  <si>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</si>
  <si>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</si>
  <si>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</si>
  <si>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</si>
  <si>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</si>
  <si>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</si>
  <si>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</si>
  <si>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</si>
  <si>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</si>
  <si>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</si>
  <si>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</si>
  <si>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</si>
  <si>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</si>
  <si>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</si>
  <si>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</si>
  <si>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</si>
  <si>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</si>
  <si>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</si>
  <si>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</si>
  <si>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</si>
  <si>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</si>
  <si>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</si>
  <si>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</si>
  <si>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</si>
  <si>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</si>
  <si>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</si>
  <si>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</si>
  <si>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</si>
  <si>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</si>
  <si>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</si>
  <si>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</si>
  <si>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</si>
  <si>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</si>
  <si>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</si>
  <si>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</si>
  <si>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</si>
  <si>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</si>
  <si>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</si>
  <si>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</si>
  <si>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</si>
  <si>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</si>
  <si>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</si>
  <si>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</si>
  <si>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</si>
  <si>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</si>
  <si>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</si>
  <si>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</si>
  <si>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</si>
  <si>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</si>
  <si>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</si>
  <si>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</si>
  <si>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</si>
  <si>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</si>
  <si>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</si>
  <si>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</si>
  <si>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</si>
  <si>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</si>
  <si>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</si>
  <si>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</si>
  <si>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</si>
  <si>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</si>
  <si>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</si>
  <si>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</si>
  <si>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</si>
  <si>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</si>
  <si>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</si>
  <si>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</si>
  <si>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</si>
  <si>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</si>
  <si>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</si>
  <si>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</si>
  <si>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</si>
  <si>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</si>
  <si>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</si>
  <si>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</si>
  <si>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</si>
  <si>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</si>
  <si>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</si>
  <si>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</si>
  <si>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</si>
  <si>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</si>
  <si>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</si>
  <si>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</si>
  <si>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</si>
  <si>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</si>
  <si>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</si>
  <si>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</si>
  <si>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</si>
  <si>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</si>
  <si>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</si>
  <si>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</si>
  <si>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</si>
  <si>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</si>
  <si>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</si>
  <si>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</si>
  <si>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</si>
  <si>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</si>
  <si>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</si>
  <si>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</si>
  <si>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</si>
  <si>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</si>
  <si>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</si>
  <si>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</si>
  <si>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</si>
  <si>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</si>
  <si>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</si>
  <si>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</si>
  <si>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</si>
  <si>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</si>
  <si>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</si>
  <si>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</si>
  <si>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</si>
  <si>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</si>
  <si>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</si>
  <si>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</si>
  <si>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</si>
  <si>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</si>
  <si>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</si>
  <si>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</si>
  <si>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</si>
  <si>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</si>
  <si>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</si>
  <si>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</si>
  <si>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</si>
  <si>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</si>
  <si>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</si>
  <si>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</si>
  <si>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</si>
  <si>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</si>
  <si>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</si>
  <si>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</si>
  <si>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</si>
  <si>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</si>
  <si>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</si>
  <si>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</si>
  <si>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</si>
  <si>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</si>
  <si>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</si>
  <si>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</si>
  <si>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</si>
  <si>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</si>
  <si>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</si>
  <si>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</si>
  <si>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</si>
  <si>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</si>
  <si>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</si>
  <si>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</si>
  <si>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</si>
  <si>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</si>
  <si>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</si>
  <si>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</si>
  <si>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</si>
  <si>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</si>
  <si>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</si>
  <si>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</si>
  <si>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</si>
  <si>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</si>
  <si>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</si>
  <si>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</si>
  <si>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</si>
  <si>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</si>
  <si>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</si>
  <si>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</si>
  <si>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</si>
  <si>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</si>
  <si>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</si>
  <si>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</si>
  <si>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</si>
  <si>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</si>
  <si>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</si>
  <si>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</si>
  <si>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</si>
  <si>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</si>
  <si>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</si>
  <si>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</si>
  <si>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</si>
  <si>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</si>
  <si>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</si>
  <si>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</si>
  <si>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</si>
  <si>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</si>
  <si>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</si>
  <si>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</si>
  <si>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</si>
  <si>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</si>
  <si>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</si>
  <si>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</si>
  <si>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</si>
  <si>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</si>
  <si>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</si>
  <si>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</si>
  <si>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</si>
  <si>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</si>
  <si>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</si>
  <si>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</si>
  <si>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</si>
  <si>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</si>
  <si>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</si>
  <si>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</si>
  <si>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</si>
  <si>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</si>
  <si>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</si>
  <si>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</si>
  <si>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</si>
  <si>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</si>
  <si>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</si>
  <si>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</si>
  <si>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</si>
  <si>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</si>
  <si>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</si>
  <si>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</si>
  <si>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</si>
  <si>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</si>
  <si>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</si>
  <si>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</si>
  <si>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</si>
  <si>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</si>
  <si>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</si>
  <si>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</si>
  <si>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</si>
  <si>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</si>
  <si>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</si>
  <si>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</si>
  <si>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</si>
  <si>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</si>
  <si>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</si>
  <si>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</si>
  <si>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</si>
  <si>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</si>
  <si>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</si>
  <si>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</si>
  <si>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</si>
  <si>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</si>
  <si>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</si>
  <si>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</si>
  <si>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</si>
  <si>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</si>
  <si>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</si>
  <si>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</si>
  <si>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</si>
  <si>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</si>
  <si>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</si>
  <si>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</si>
  <si>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</si>
  <si>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</si>
  <si>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</si>
  <si>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</si>
  <si>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</si>
  <si>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</si>
  <si>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</si>
  <si>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</si>
  <si>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</si>
  <si>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</si>
  <si>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</si>
  <si>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</si>
  <si>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</si>
  <si>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</si>
  <si>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</si>
  <si>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</si>
  <si>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</si>
  <si>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</si>
  <si>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</si>
  <si>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</si>
  <si>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</si>
  <si>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</si>
  <si>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</si>
  <si>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</si>
  <si>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</si>
  <si>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</si>
  <si>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</si>
  <si>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</si>
  <si>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</si>
  <si>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</si>
  <si>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</si>
  <si>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</si>
  <si>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</si>
  <si>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</si>
  <si>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</si>
  <si>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</si>
  <si>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</si>
  <si>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</si>
  <si>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</si>
  <si>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</si>
  <si>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</si>
  <si>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</si>
  <si>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</si>
  <si>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</si>
  <si>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</si>
  <si>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</si>
  <si>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</si>
  <si>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</si>
  <si>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</si>
  <si>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</si>
  <si>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</si>
  <si>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</si>
  <si>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</si>
  <si>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</si>
  <si>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</si>
  <si>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</si>
  <si>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</si>
  <si>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</si>
  <si>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</si>
  <si>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</si>
  <si>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</si>
  <si>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</si>
  <si>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</si>
  <si>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</si>
  <si>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</si>
  <si>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</si>
  <si>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</si>
  <si>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</si>
  <si>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</si>
  <si>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</si>
  <si>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</si>
  <si>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</si>
  <si>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</si>
  <si>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</si>
  <si>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</si>
  <si>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</si>
  <si>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</si>
  <si>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</si>
  <si>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</si>
  <si>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</si>
  <si>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</si>
  <si>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</si>
  <si>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</si>
  <si>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</si>
  <si>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</si>
  <si>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</si>
  <si>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</si>
  <si>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</si>
  <si>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</si>
  <si>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</si>
  <si>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</si>
  <si>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</si>
  <si>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</si>
  <si>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</si>
  <si>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</si>
  <si>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</si>
  <si>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</si>
  <si>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</si>
  <si>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</si>
  <si>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</si>
  <si>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</si>
  <si>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</si>
  <si>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</si>
  <si>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</si>
  <si>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</si>
  <si>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</si>
  <si>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</si>
  <si>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</si>
  <si>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</si>
  <si>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</si>
  <si>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</si>
  <si>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</si>
  <si>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</si>
  <si>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</si>
  <si>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</si>
  <si>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</si>
  <si>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</si>
  <si>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</si>
  <si>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</si>
  <si>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</si>
  <si>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</si>
  <si>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</si>
  <si>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</si>
  <si>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</si>
  <si>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</si>
  <si>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</si>
  <si>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</si>
  <si>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</si>
  <si>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</si>
  <si>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</si>
  <si>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</si>
  <si>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</si>
  <si>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</si>
  <si>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</si>
  <si>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</si>
  <si>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</si>
  <si>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</si>
  <si>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</si>
  <si>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</si>
  <si>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</si>
  <si>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</si>
  <si>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</si>
  <si>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</si>
  <si>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</si>
  <si>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</si>
  <si>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</si>
  <si>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</si>
  <si>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</si>
  <si>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</si>
  <si>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</si>
  <si>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</si>
  <si>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</si>
  <si>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</si>
  <si>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</si>
  <si>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</si>
  <si>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</si>
  <si>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</si>
  <si>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</si>
  <si>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</si>
  <si>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</si>
  <si>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</si>
  <si>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</si>
  <si>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</si>
  <si>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</si>
  <si>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</si>
  <si>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</si>
  <si>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</si>
  <si>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</si>
  <si>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</si>
  <si>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</si>
  <si>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</si>
  <si>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</si>
  <si>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</si>
  <si>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</si>
  <si>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</si>
  <si>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</si>
  <si>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</si>
  <si>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</si>
  <si>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</si>
  <si>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</si>
  <si>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</si>
  <si>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</si>
  <si>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</si>
  <si>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</si>
  <si>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</si>
  <si>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</si>
  <si>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</si>
  <si>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</si>
  <si>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</si>
  <si>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</si>
  <si>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</si>
  <si>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</si>
  <si>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</si>
  <si>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</si>
  <si>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</si>
  <si>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</si>
  <si>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</si>
  <si>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</si>
  <si>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</si>
  <si>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</si>
  <si>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</si>
  <si>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</si>
  <si>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</si>
  <si>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</si>
  <si>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</si>
  <si>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</si>
  <si>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</si>
  <si>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</si>
  <si>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</si>
  <si>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</si>
  <si>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</si>
  <si>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</si>
  <si>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</si>
  <si>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</si>
  <si>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</si>
  <si>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</si>
  <si>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</si>
  <si>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</si>
  <si>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</si>
  <si>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</si>
  <si>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</si>
  <si>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</si>
  <si>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</si>
  <si>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</si>
  <si>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</si>
  <si>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</si>
  <si>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</si>
  <si>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</si>
  <si>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</si>
  <si>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</si>
  <si>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</si>
  <si>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</si>
  <si>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</si>
  <si>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</si>
  <si>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</si>
  <si>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</si>
  <si>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</si>
  <si>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</si>
  <si>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</si>
  <si>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</si>
  <si>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</si>
  <si>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</si>
  <si>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</si>
  <si>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</si>
  <si>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</si>
  <si>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</si>
  <si>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</si>
  <si>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</si>
  <si>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</si>
  <si>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</si>
  <si>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</si>
  <si>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</si>
  <si>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</si>
  <si>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</si>
  <si>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</si>
  <si>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</si>
  <si>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</si>
  <si>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</si>
  <si>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</si>
  <si>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</si>
  <si>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</si>
  <si>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</si>
  <si>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</si>
  <si>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</si>
  <si>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</si>
  <si>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</si>
  <si>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</si>
  <si>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</si>
  <si>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</si>
  <si>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</si>
  <si>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</si>
  <si>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</si>
  <si>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</si>
  <si>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</si>
  <si>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</si>
  <si>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</si>
  <si>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</si>
  <si>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</si>
  <si>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</si>
  <si>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</si>
  <si>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</si>
  <si>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</si>
  <si>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</si>
  <si>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</si>
  <si>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</si>
  <si>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</si>
  <si>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</si>
  <si>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</si>
  <si>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</si>
  <si>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</si>
  <si>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</si>
  <si>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</si>
  <si>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</si>
  <si>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</si>
  <si>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</si>
  <si>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</si>
  <si>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</si>
  <si>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</si>
  <si>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</si>
  <si>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</si>
  <si>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</si>
  <si>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</si>
  <si>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</si>
  <si>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</si>
  <si>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</si>
  <si>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</si>
  <si>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</si>
  <si>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</si>
  <si>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</si>
  <si>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</si>
  <si>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</si>
  <si>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</si>
  <si>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</si>
  <si>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</si>
  <si>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</si>
  <si>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</si>
  <si>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</si>
  <si>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</si>
  <si>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</si>
  <si>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</si>
  <si>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</si>
  <si>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</si>
  <si>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</si>
  <si>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</si>
  <si>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</si>
  <si>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</si>
  <si>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</si>
  <si>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</si>
  <si>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</si>
  <si>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</si>
  <si>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</si>
  <si>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</si>
  <si>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</si>
  <si>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</si>
  <si>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</si>
  <si>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</si>
  <si>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</si>
  <si>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</si>
  <si>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</si>
  <si>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</si>
  <si>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</si>
  <si>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</si>
  <si>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</si>
  <si>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</si>
  <si>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</si>
  <si>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</si>
  <si>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</si>
  <si>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</si>
  <si>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</si>
  <si>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</si>
  <si>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</si>
  <si>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</si>
  <si>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</si>
  <si>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</si>
  <si>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</si>
  <si>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</si>
  <si>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</si>
  <si>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</si>
  <si>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</si>
  <si>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</si>
  <si>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</si>
  <si>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</si>
  <si>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</si>
  <si>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</si>
  <si>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</si>
  <si>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</si>
  <si>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</si>
  <si>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</si>
  <si>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</si>
  <si>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</si>
  <si>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</si>
  <si>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</si>
  <si>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</si>
  <si>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</si>
  <si>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</si>
  <si>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</si>
  <si>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</si>
  <si>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</si>
  <si>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</si>
  <si>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</si>
  <si>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</si>
  <si>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</si>
  <si>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</si>
  <si>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</si>
  <si>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</si>
  <si>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</si>
  <si>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</si>
  <si>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</si>
  <si>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</si>
  <si>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</si>
  <si>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</si>
  <si>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</si>
  <si>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</si>
  <si>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</si>
  <si>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</si>
  <si>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</si>
  <si>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</si>
  <si>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</si>
  <si>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</si>
  <si>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</si>
  <si>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</si>
  <si>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</si>
  <si>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</si>
  <si>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</si>
  <si>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</si>
  <si>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</si>
  <si>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</si>
  <si>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</si>
  <si>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</si>
  <si>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</si>
  <si>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</si>
  <si>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</si>
  <si>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</si>
  <si>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</si>
  <si>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</si>
  <si>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</si>
  <si>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</si>
  <si>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</si>
  <si>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</si>
  <si>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</si>
  <si>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</si>
  <si>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</si>
  <si>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</si>
  <si>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</si>
  <si>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</si>
  <si>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</si>
  <si>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</si>
  <si>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</si>
  <si>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</si>
  <si>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</si>
  <si>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</si>
  <si>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</si>
  <si>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</si>
  <si>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</si>
  <si>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</si>
  <si>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</si>
  <si>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</si>
  <si>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</si>
  <si>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</si>
  <si>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</si>
  <si>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</si>
  <si>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</si>
  <si>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</si>
  <si>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</si>
  <si>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</si>
  <si>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</si>
  <si>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</si>
  <si>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</si>
  <si>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</si>
  <si>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</si>
  <si>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</si>
  <si>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</si>
  <si>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</si>
  <si>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</si>
  <si>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</si>
  <si>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</si>
  <si>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</si>
  <si>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</si>
  <si>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</si>
  <si>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</si>
  <si>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</si>
  <si>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</si>
  <si>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</si>
  <si>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</si>
  <si>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</si>
  <si>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</si>
  <si>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</si>
  <si>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</si>
  <si>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</si>
  <si>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</si>
  <si>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</si>
  <si>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</si>
  <si>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</si>
  <si>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</si>
  <si>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</si>
  <si>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</si>
  <si>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</si>
  <si>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</si>
  <si>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</si>
  <si>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</si>
  <si>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</si>
  <si>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</si>
  <si>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</si>
  <si>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</si>
  <si>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</si>
  <si>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</si>
  <si>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</si>
  <si>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</si>
  <si>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</si>
  <si>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</si>
  <si>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</si>
  <si>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</si>
  <si>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</si>
  <si>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</si>
  <si>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</si>
  <si>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</si>
  <si>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</si>
  <si>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</si>
  <si>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</si>
  <si>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</si>
  <si>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</si>
  <si>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</si>
  <si>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</si>
  <si>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</si>
  <si>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</si>
  <si>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</si>
  <si>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</si>
  <si>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</si>
  <si>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</si>
  <si>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</si>
  <si>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</si>
  <si>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</si>
  <si>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</si>
  <si>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</si>
  <si>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</si>
  <si>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</si>
  <si>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</si>
  <si>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</si>
  <si>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</si>
  <si>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</si>
  <si>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</si>
  <si>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</si>
  <si>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</si>
  <si>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</si>
  <si>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</si>
  <si>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</si>
  <si>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</si>
  <si>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</si>
  <si>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</si>
  <si>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</si>
  <si>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</si>
  <si>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</si>
  <si>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</si>
  <si>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</si>
  <si>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</si>
  <si>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</si>
  <si>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</si>
  <si>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</si>
  <si>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</si>
  <si>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</si>
  <si>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</si>
  <si>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</si>
  <si>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</si>
  <si>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</si>
  <si>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</si>
  <si>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</si>
  <si>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</si>
  <si>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</si>
  <si>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</si>
  <si>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</si>
  <si>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</si>
  <si>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</si>
  <si>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</si>
  <si>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</si>
  <si>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</si>
  <si>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</si>
  <si>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</si>
  <si>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</si>
  <si>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</si>
  <si>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</si>
  <si>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</si>
  <si>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</si>
  <si>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</si>
  <si>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</si>
  <si>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</si>
  <si>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</si>
  <si>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</si>
  <si>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</si>
  <si>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</si>
  <si>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</si>
  <si>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</si>
  <si>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</si>
  <si>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</si>
  <si>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</si>
  <si>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</si>
  <si>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</si>
  <si>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</si>
  <si>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</si>
  <si>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</si>
  <si>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</si>
  <si>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</si>
  <si>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</si>
  <si>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</si>
  <si>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</si>
  <si>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</si>
  <si>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</si>
  <si>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</si>
  <si>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</si>
  <si>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</si>
  <si>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</si>
  <si>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</si>
  <si>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</si>
  <si>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</si>
  <si>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</si>
  <si>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</si>
  <si>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</si>
  <si>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</si>
  <si>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</si>
  <si>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</si>
  <si>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</si>
  <si>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</si>
  <si>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</si>
  <si>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</si>
  <si>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</si>
  <si>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</si>
  <si>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</si>
  <si>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</si>
  <si>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</si>
  <si>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</si>
  <si>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</si>
  <si>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</si>
  <si>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</si>
  <si>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</si>
  <si>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</si>
  <si>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</si>
  <si>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</si>
  <si>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</si>
  <si>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</si>
  <si>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</si>
  <si>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</si>
  <si>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</si>
  <si>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</si>
  <si>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</si>
  <si>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</si>
  <si>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</si>
  <si>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</si>
  <si>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</si>
  <si>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</si>
  <si>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</si>
  <si>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</si>
  <si>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</si>
  <si>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</si>
  <si>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</si>
  <si>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</si>
  <si>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</si>
  <si>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</si>
  <si>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</si>
  <si>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</si>
  <si>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</si>
  <si>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</si>
  <si>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</si>
  <si>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</si>
  <si>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</si>
  <si>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</si>
  <si>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</si>
  <si>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</si>
  <si>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</si>
  <si>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</si>
  <si>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</si>
  <si>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</si>
  <si>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</si>
  <si>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</si>
  <si>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</si>
  <si>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</si>
  <si>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</si>
  <si>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</si>
  <si>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</si>
  <si>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</si>
  <si>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</si>
  <si>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</si>
  <si>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</si>
  <si>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</si>
  <si>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</si>
  <si>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</si>
  <si>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</si>
  <si>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</si>
  <si>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</si>
  <si>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</si>
  <si>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</si>
  <si>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</si>
  <si>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</si>
  <si>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</si>
  <si>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</si>
  <si>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</si>
  <si>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</si>
  <si>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</si>
  <si>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</si>
  <si>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</si>
  <si>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</si>
  <si>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</si>
  <si>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</si>
  <si>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</si>
  <si>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</si>
  <si>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</si>
  <si>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</si>
  <si>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</si>
  <si>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</si>
  <si>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</si>
  <si>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</si>
  <si>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</si>
  <si>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</si>
  <si>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</si>
  <si>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</si>
  <si>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</si>
  <si>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</si>
  <si>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</si>
  <si>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</si>
  <si>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</si>
  <si>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</si>
  <si>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</si>
  <si>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</si>
  <si>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</si>
  <si>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</si>
  <si>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</si>
  <si>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</si>
  <si>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</si>
  <si>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</si>
  <si>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</si>
  <si>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</si>
  <si>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</si>
  <si>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</si>
  <si>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</si>
  <si>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</si>
  <si>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</si>
  <si>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</si>
  <si>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</si>
  <si>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</si>
  <si>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</si>
  <si>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</si>
  <si>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</si>
  <si>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</si>
  <si>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</si>
  <si>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</si>
  <si>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</si>
  <si>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</si>
  <si>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</si>
  <si>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</si>
  <si>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</si>
  <si>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</si>
  <si>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</si>
  <si>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</si>
  <si>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</si>
  <si>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</si>
  <si>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</si>
  <si>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</si>
  <si>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</si>
  <si>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</si>
  <si>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</si>
  <si>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</si>
  <si>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</si>
  <si>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</si>
  <si>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</si>
  <si>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</si>
  <si>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</si>
  <si>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</si>
  <si>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</si>
  <si>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</si>
  <si>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</si>
  <si>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</si>
  <si>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</si>
  <si>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</si>
  <si>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</si>
  <si>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</si>
  <si>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</si>
  <si>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</si>
  <si>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</si>
  <si>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</si>
  <si>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</si>
  <si>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</si>
  <si>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</si>
  <si>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</si>
  <si>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</si>
  <si>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</si>
  <si>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</si>
  <si>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</si>
  <si>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</si>
  <si>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</si>
  <si>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</si>
  <si>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</si>
  <si>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</si>
  <si>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</si>
  <si>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</si>
  <si>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</si>
  <si>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</si>
  <si>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</si>
  <si>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</si>
  <si>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</si>
  <si>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</si>
  <si>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</si>
  <si>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</si>
  <si>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</si>
  <si>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</si>
  <si>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</si>
  <si>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</si>
  <si>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</si>
  <si>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</si>
  <si>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</si>
  <si>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</si>
  <si>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</si>
  <si>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</si>
  <si>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</si>
  <si>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</si>
  <si>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</si>
  <si>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</si>
  <si>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</si>
  <si>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</si>
  <si>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</si>
  <si>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</si>
  <si>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</si>
  <si>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</si>
  <si>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</si>
  <si>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</si>
  <si>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</si>
  <si>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</si>
  <si>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</si>
  <si>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</si>
  <si>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</si>
  <si>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</si>
  <si>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</si>
  <si>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</si>
  <si>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</si>
  <si>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</si>
  <si>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</si>
  <si>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</si>
  <si>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</si>
  <si>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</si>
  <si>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</si>
  <si>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</si>
  <si>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</si>
  <si>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</si>
  <si>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</si>
  <si>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</si>
  <si>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</si>
  <si>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</si>
  <si>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</si>
  <si>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</si>
  <si>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</si>
  <si>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</si>
  <si>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</si>
  <si>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</si>
  <si>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</si>
  <si>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</si>
  <si>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</si>
  <si>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</si>
  <si>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</si>
  <si>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</si>
  <si>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</si>
  <si>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</si>
  <si>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</si>
  <si>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</si>
  <si>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</si>
  <si>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</si>
  <si>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</si>
  <si>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</si>
  <si>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</si>
  <si>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</si>
  <si>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</si>
  <si>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</si>
  <si>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</si>
  <si>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</si>
  <si>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</si>
  <si>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</si>
  <si>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</si>
  <si>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</si>
  <si>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</si>
  <si>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</si>
  <si>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</si>
  <si>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</si>
  <si>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</si>
  <si>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</si>
  <si>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</si>
  <si>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</si>
  <si>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</si>
  <si>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</si>
  <si>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</si>
  <si>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</si>
  <si>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</si>
  <si>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</si>
  <si>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</si>
  <si>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</si>
  <si>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</si>
  <si>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</si>
  <si>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</si>
  <si>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</si>
  <si>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</si>
  <si>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</si>
  <si>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</si>
  <si>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</si>
  <si>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</si>
  <si>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</si>
  <si>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</si>
  <si>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</si>
  <si>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</si>
  <si>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</si>
  <si>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</si>
  <si>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</si>
  <si>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</si>
  <si>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</si>
  <si>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</si>
  <si>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</si>
  <si>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</si>
  <si>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</si>
  <si>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</si>
  <si>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</si>
  <si>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</si>
  <si>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</si>
  <si>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</si>
  <si>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</si>
  <si>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</si>
  <si>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</si>
  <si>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</si>
  <si>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</si>
  <si>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</si>
  <si>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</si>
  <si>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</si>
  <si>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</si>
  <si>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</si>
  <si>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</si>
  <si>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</si>
  <si>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</si>
  <si>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</si>
  <si>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</si>
  <si>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</si>
  <si>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</si>
  <si>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</si>
  <si>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</si>
  <si>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</si>
  <si>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</si>
  <si>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</si>
  <si>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</si>
  <si>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</si>
  <si>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</si>
  <si>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</si>
  <si>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</si>
  <si>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</si>
  <si>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</si>
  <si>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</si>
  <si>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</si>
  <si>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</si>
  <si>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</si>
  <si>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</si>
  <si>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</si>
  <si>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</si>
  <si>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</si>
  <si>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</si>
  <si>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</si>
  <si>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</si>
  <si>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</si>
  <si>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</si>
  <si>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</si>
  <si>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</si>
  <si>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</si>
  <si>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</si>
  <si>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</si>
  <si>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</si>
  <si>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</si>
  <si>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</si>
  <si>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</si>
  <si>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</si>
  <si>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</si>
  <si>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</si>
  <si>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</si>
  <si>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</si>
  <si>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</si>
  <si>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</si>
  <si>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</si>
  <si>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</si>
  <si>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</si>
  <si>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</si>
  <si>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</si>
  <si>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</si>
  <si>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</si>
  <si>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</si>
  <si>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</si>
  <si>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</si>
  <si>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</si>
  <si>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</si>
  <si>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</si>
  <si>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</si>
  <si>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</si>
  <si>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</si>
  <si>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</si>
  <si>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</si>
  <si>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</si>
  <si>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</si>
  <si>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</si>
  <si>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</si>
  <si>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</si>
  <si>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</si>
  <si>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</si>
  <si>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</si>
  <si>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</si>
  <si>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</si>
  <si>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</si>
  <si>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</si>
  <si>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</si>
  <si>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</si>
  <si>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</si>
  <si>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</si>
  <si>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</si>
  <si>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</si>
  <si>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</si>
  <si>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</si>
  <si>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</si>
  <si>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</si>
  <si>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</si>
  <si>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</si>
  <si>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</si>
  <si>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</si>
  <si>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</si>
  <si>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</si>
  <si>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</si>
  <si>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</si>
  <si>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</si>
  <si>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</si>
  <si>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</si>
  <si>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</si>
  <si>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</si>
  <si>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</si>
  <si>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</si>
  <si>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</si>
  <si>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</si>
  <si>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</si>
  <si>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</si>
  <si>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</si>
  <si>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</si>
  <si>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</si>
  <si>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</si>
  <si>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</si>
  <si>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</si>
  <si>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</si>
  <si>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</si>
  <si>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</si>
  <si>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</si>
  <si>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</si>
  <si>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</si>
  <si>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</si>
  <si>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</si>
  <si>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</si>
  <si>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</si>
  <si>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</si>
  <si>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</si>
  <si>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</si>
  <si>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</si>
  <si>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</si>
  <si>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</si>
  <si>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</si>
  <si>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</si>
  <si>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</si>
  <si>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</si>
  <si>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</si>
  <si>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</si>
  <si>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</si>
  <si>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</si>
  <si>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</si>
  <si>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</si>
  <si>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</si>
  <si>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</si>
  <si>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</si>
  <si>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</si>
  <si>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</si>
  <si>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</si>
  <si>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</si>
  <si>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</si>
  <si>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</si>
  <si>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</si>
  <si>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</si>
  <si>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</si>
  <si>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</si>
  <si>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</si>
  <si>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</si>
  <si>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</si>
  <si>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</si>
  <si>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</si>
  <si>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</si>
  <si>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</si>
  <si>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</si>
  <si>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</si>
  <si>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</si>
  <si>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</si>
  <si>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</si>
  <si>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</si>
  <si>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</si>
  <si>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</si>
  <si>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</si>
  <si>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</si>
  <si>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</si>
  <si>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</si>
  <si>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</si>
  <si>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</si>
  <si>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</si>
  <si>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</si>
  <si>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</si>
  <si>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</si>
  <si>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</si>
  <si>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</si>
  <si>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</si>
  <si>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</si>
  <si>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</si>
  <si>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</si>
  <si>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</si>
  <si>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</si>
  <si>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</si>
  <si>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</si>
  <si>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</si>
  <si>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</si>
  <si>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</si>
  <si>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</si>
  <si>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</si>
  <si>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</si>
  <si>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</si>
  <si>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</si>
  <si>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</si>
  <si>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</si>
  <si>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</si>
  <si>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</si>
  <si>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</si>
  <si>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</si>
  <si>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</si>
  <si>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</si>
  <si>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</si>
  <si>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</si>
  <si>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</si>
  <si>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</si>
  <si>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</si>
  <si>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</si>
  <si>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</si>
  <si>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</si>
  <si>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</si>
  <si>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</si>
  <si>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</si>
  <si>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</si>
  <si>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</si>
  <si>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</si>
  <si>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</si>
  <si>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</si>
  <si>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</si>
  <si>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</si>
  <si>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</si>
  <si>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</si>
  <si>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</si>
  <si>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</si>
  <si>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</si>
  <si>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</si>
  <si>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</si>
  <si>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</si>
  <si>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</si>
  <si>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</si>
  <si>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</si>
  <si>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</si>
  <si>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</si>
  <si>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</si>
  <si>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</si>
  <si>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</si>
  <si>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</si>
  <si>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</si>
  <si>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</si>
  <si>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</si>
  <si>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</si>
  <si>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</si>
  <si>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</si>
  <si>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</si>
  <si>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</si>
  <si>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</si>
  <si>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</si>
  <si>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</si>
  <si>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</si>
  <si>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</si>
  <si>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</si>
  <si>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</si>
  <si>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</si>
  <si>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</si>
  <si>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</si>
  <si>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</si>
  <si>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</si>
  <si>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</si>
  <si>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</si>
  <si>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</si>
  <si>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</si>
  <si>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</si>
  <si>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</si>
  <si>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</si>
  <si>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</si>
  <si>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</si>
  <si>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</si>
  <si>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</si>
  <si>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</si>
  <si>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</si>
  <si>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</si>
  <si>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</si>
  <si>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</si>
  <si>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</si>
  <si>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</si>
  <si>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</si>
  <si>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</si>
  <si>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</si>
  <si>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</si>
  <si>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</si>
  <si>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</si>
  <si>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</si>
  <si>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</si>
  <si>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</si>
  <si>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</si>
  <si>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</si>
  <si>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</si>
  <si>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</si>
  <si>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</si>
  <si>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</si>
  <si>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</si>
  <si>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</si>
  <si>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</si>
  <si>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</si>
  <si>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</si>
  <si>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</si>
  <si>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</si>
  <si>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</si>
  <si>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</si>
  <si>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</si>
  <si>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</si>
  <si>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</si>
  <si>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</si>
  <si>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</si>
  <si>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</si>
  <si>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</si>
  <si>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</si>
  <si>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</si>
  <si>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</si>
  <si>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</si>
  <si>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</si>
  <si>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</si>
  <si>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</si>
  <si>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</si>
  <si>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</si>
  <si>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</si>
  <si>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</si>
  <si>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</si>
  <si>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</si>
  <si>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</si>
  <si>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</si>
  <si>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</si>
  <si>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</si>
  <si>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</si>
  <si>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</si>
  <si>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</si>
  <si>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</si>
  <si>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</si>
  <si>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</si>
  <si>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</si>
  <si>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</si>
  <si>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</si>
  <si>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</si>
  <si>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</si>
  <si>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</si>
  <si>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</si>
  <si>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</si>
  <si>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</si>
  <si>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</si>
  <si>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</si>
  <si>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</si>
  <si>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</si>
  <si>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</si>
  <si>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</si>
  <si>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</si>
  <si>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</si>
  <si>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</si>
  <si>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</si>
  <si>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</si>
  <si>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</si>
  <si>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</si>
  <si>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</si>
  <si>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</si>
  <si>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</si>
  <si>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</si>
  <si>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</si>
  <si>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</si>
  <si>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</si>
  <si>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</si>
  <si>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</si>
  <si>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</si>
  <si>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</si>
  <si>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</si>
  <si>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</si>
  <si>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</si>
  <si>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</si>
  <si>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</si>
  <si>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</si>
  <si>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</si>
  <si>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</si>
  <si>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</si>
  <si>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</si>
  <si>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</si>
  <si>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</si>
  <si>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</si>
  <si>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</si>
  <si>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</si>
  <si>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</si>
  <si>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</si>
  <si>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</si>
  <si>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</si>
  <si>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</si>
  <si>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</si>
  <si>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</si>
  <si>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</si>
  <si>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</si>
  <si>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</si>
  <si>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</si>
  <si>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</si>
  <si>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</si>
  <si>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</si>
  <si>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</si>
  <si>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</si>
  <si>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</si>
  <si>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</si>
  <si>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</si>
  <si>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</si>
  <si>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</si>
  <si>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</si>
  <si>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</si>
  <si>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</si>
  <si>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</si>
  <si>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</si>
  <si>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</si>
  <si>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</si>
  <si>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</si>
  <si>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</si>
  <si>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</si>
  <si>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</si>
  <si>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</si>
  <si>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</si>
  <si>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</si>
  <si>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</si>
  <si>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</si>
  <si>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</si>
  <si>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</si>
  <si>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</si>
  <si>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</si>
  <si>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</si>
  <si>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</si>
  <si>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</si>
  <si>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</si>
  <si>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</si>
  <si>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</si>
  <si>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</si>
  <si>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</si>
  <si>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</si>
  <si>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</si>
  <si>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</si>
  <si>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</si>
  <si>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</si>
  <si>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</si>
  <si>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</si>
  <si>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</si>
  <si>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</si>
  <si>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</si>
  <si>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</si>
  <si>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</si>
  <si>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</si>
  <si>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</si>
  <si>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</si>
  <si>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</si>
  <si>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</si>
  <si>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</si>
  <si>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</si>
  <si>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</si>
  <si>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</si>
  <si>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</si>
  <si>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</si>
  <si>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</si>
  <si>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</si>
  <si>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</si>
  <si>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</si>
  <si>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</si>
  <si>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</si>
  <si>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</si>
  <si>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</si>
  <si>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</si>
  <si>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</si>
  <si>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</si>
  <si>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</si>
  <si>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</si>
  <si>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</si>
  <si>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</si>
  <si>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</si>
  <si>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</si>
  <si>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</si>
  <si>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</si>
  <si>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</si>
  <si>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</si>
  <si>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</si>
  <si>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</si>
  <si>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</si>
  <si>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</si>
  <si>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</si>
  <si>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</si>
  <si>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</si>
  <si>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</si>
  <si>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</si>
  <si>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</si>
  <si>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</si>
  <si>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</si>
  <si>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</si>
  <si>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</si>
  <si>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</si>
  <si>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</si>
  <si>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</si>
  <si>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</si>
  <si>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</si>
  <si>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</si>
  <si>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</si>
  <si>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</si>
  <si>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</si>
  <si>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</si>
  <si>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</si>
  <si>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</si>
  <si>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</si>
  <si>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</si>
  <si>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</si>
  <si>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</si>
  <si>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</si>
  <si>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</si>
  <si>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</si>
  <si>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</si>
  <si>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</si>
  <si>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</si>
  <si>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</si>
  <si>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</si>
  <si>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</si>
  <si>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</si>
  <si>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</si>
  <si>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</si>
  <si>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</si>
  <si>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</si>
  <si>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</si>
  <si>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</si>
  <si>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</si>
  <si>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</si>
  <si>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</si>
  <si>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</si>
  <si>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</si>
  <si>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</si>
  <si>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</si>
  <si>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</si>
  <si>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</si>
  <si>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</si>
  <si>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</si>
  <si>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</si>
  <si>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</si>
  <si>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</si>
  <si>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</si>
  <si>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</si>
  <si>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</si>
  <si>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</si>
  <si>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</si>
  <si>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</si>
  <si>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</si>
  <si>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</si>
  <si>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</si>
  <si>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</si>
  <si>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</si>
  <si>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</si>
  <si>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</si>
  <si>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</si>
  <si>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</si>
  <si>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</si>
  <si>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</si>
  <si>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</si>
  <si>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</si>
  <si>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</si>
  <si>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</si>
  <si>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</si>
  <si>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</si>
  <si>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</si>
  <si>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</si>
  <si>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</si>
  <si>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</si>
  <si>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</si>
  <si>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</si>
  <si>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</si>
  <si>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</si>
  <si>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</si>
  <si>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</si>
  <si>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</si>
  <si>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</si>
  <si>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</si>
  <si>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</si>
  <si>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</si>
  <si>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</si>
  <si>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</si>
  <si>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</si>
  <si>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</si>
  <si>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</si>
  <si>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</si>
  <si>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</si>
  <si>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</si>
  <si>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</si>
  <si>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</si>
  <si>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</si>
  <si>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</si>
  <si>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</si>
  <si>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</si>
  <si>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</si>
  <si>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</si>
  <si>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</si>
  <si>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</si>
  <si>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</si>
  <si>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</si>
  <si>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</si>
  <si>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</si>
  <si>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</si>
  <si>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</si>
  <si>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</si>
  <si>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</si>
  <si>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</si>
  <si>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</si>
  <si>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</si>
  <si>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</si>
  <si>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</si>
  <si>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</si>
  <si>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</si>
  <si>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</si>
  <si>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</si>
  <si>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</si>
  <si>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</si>
  <si>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</si>
  <si>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</si>
  <si>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</si>
  <si>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</si>
  <si>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</si>
  <si>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</si>
  <si>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</si>
  <si>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</si>
  <si>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</si>
  <si>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</si>
  <si>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</si>
  <si>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</si>
  <si>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</si>
  <si>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</si>
  <si>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</si>
  <si>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</si>
  <si>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</si>
  <si>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</si>
  <si>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</si>
  <si>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</si>
  <si>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</si>
  <si>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</si>
  <si>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</si>
  <si>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</si>
  <si>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</si>
  <si>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</si>
  <si>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</si>
  <si>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</si>
  <si>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</si>
  <si>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</si>
  <si>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</si>
  <si>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</si>
  <si>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</si>
  <si>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</si>
  <si>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</si>
  <si>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</si>
  <si>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</si>
  <si>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</si>
  <si>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</si>
  <si>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</si>
  <si>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</si>
  <si>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</si>
  <si>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</si>
  <si>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</si>
  <si>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</si>
  <si>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</si>
  <si>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</si>
  <si>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</si>
  <si>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</si>
  <si>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</si>
  <si>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</si>
  <si>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</si>
  <si>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</si>
  <si>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</si>
  <si>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</si>
  <si>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</si>
  <si>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</si>
  <si>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</si>
  <si>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</si>
  <si>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</si>
  <si>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</si>
  <si>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</si>
  <si>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</si>
  <si>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</si>
  <si>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</si>
  <si>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</si>
  <si>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</si>
  <si>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</si>
  <si>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</si>
  <si>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</si>
  <si>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</si>
  <si>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</si>
  <si>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</si>
  <si>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</si>
  <si>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</si>
  <si>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</si>
  <si>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</si>
  <si>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</si>
  <si>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</si>
  <si>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</si>
  <si>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</si>
  <si>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</si>
  <si>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</si>
  <si>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</si>
  <si>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</si>
  <si>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</si>
  <si>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</si>
  <si>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</si>
  <si>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</si>
  <si>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</si>
  <si>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</si>
  <si>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</si>
  <si>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</si>
  <si>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</si>
  <si>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</si>
  <si>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</si>
  <si>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</si>
  <si>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</si>
  <si>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</si>
  <si>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</si>
  <si>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</si>
  <si>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</si>
  <si>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</si>
  <si>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</si>
  <si>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</si>
  <si>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</si>
  <si>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</si>
  <si>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</si>
  <si>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</si>
  <si>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</si>
  <si>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</si>
  <si>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</si>
  <si>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</si>
  <si>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</si>
  <si>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</si>
  <si>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</si>
  <si>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</si>
  <si>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</si>
  <si>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</si>
  <si>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</si>
  <si>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</si>
  <si>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</si>
  <si>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</si>
  <si>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</si>
  <si>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</si>
  <si>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</si>
  <si>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</si>
  <si>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</si>
  <si>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</si>
  <si>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</si>
  <si>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</si>
  <si>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</si>
  <si>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</si>
  <si>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</si>
  <si>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</si>
  <si>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</si>
  <si>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</si>
  <si>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</si>
  <si>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</si>
  <si>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</si>
  <si>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</si>
  <si>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</si>
  <si>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</si>
  <si>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</si>
  <si>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</si>
  <si>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</si>
  <si>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</si>
  <si>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</si>
  <si>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</si>
  <si>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</si>
  <si>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</si>
  <si>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</si>
  <si>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</si>
  <si>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</si>
  <si>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</si>
  <si>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</si>
  <si>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</si>
  <si>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</si>
  <si>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</si>
  <si>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</si>
  <si>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</si>
  <si>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</si>
  <si>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</si>
  <si>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</si>
  <si>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</si>
  <si>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</si>
  <si>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</si>
  <si>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</si>
  <si>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</si>
  <si>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</si>
  <si>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</si>
  <si>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</si>
  <si>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</si>
  <si>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</si>
  <si>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</si>
  <si>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</si>
  <si>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</si>
  <si>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</si>
  <si>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</si>
  <si>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</si>
  <si>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</si>
  <si>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</si>
  <si>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</si>
  <si>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</si>
  <si>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</si>
  <si>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</si>
  <si>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</si>
  <si>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</si>
  <si>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</si>
  <si>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</si>
  <si>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</si>
  <si>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</si>
  <si>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</si>
  <si>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</si>
  <si>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</si>
  <si>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</si>
  <si>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</si>
  <si>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</si>
  <si>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</si>
  <si>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</si>
  <si>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</si>
  <si>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</si>
  <si>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</si>
  <si>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</si>
  <si>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</si>
  <si>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</si>
  <si>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</si>
  <si>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</si>
  <si>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</si>
  <si>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</si>
  <si>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</si>
  <si>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</si>
  <si>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</si>
  <si>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</si>
  <si>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</si>
  <si>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</si>
  <si>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</si>
  <si>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</si>
  <si>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</si>
  <si>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</si>
  <si>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</si>
  <si>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</si>
  <si>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</si>
  <si>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</si>
  <si>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</si>
  <si>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</si>
  <si>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</si>
  <si>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</si>
  <si>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</si>
  <si>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</si>
  <si>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</si>
  <si>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</si>
  <si>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</si>
  <si>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</si>
  <si>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</si>
  <si>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</si>
  <si>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</si>
  <si>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</si>
  <si>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</si>
  <si>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</si>
  <si>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</si>
  <si>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</si>
  <si>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</si>
  <si>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</si>
  <si>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</si>
  <si>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</si>
  <si>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</si>
  <si>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</si>
  <si>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</si>
  <si>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</si>
  <si>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</si>
  <si>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</si>
  <si>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</si>
  <si>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</si>
  <si>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</si>
  <si>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</si>
  <si>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</si>
  <si>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</si>
  <si>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</si>
  <si>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</si>
  <si>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</si>
  <si>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</si>
  <si>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</si>
  <si>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</si>
  <si>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</si>
  <si>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</si>
  <si>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</si>
  <si>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</si>
  <si>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</si>
  <si>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</si>
  <si>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</si>
  <si>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</si>
  <si>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</si>
  <si>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</si>
  <si>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</si>
  <si>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</si>
  <si>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</si>
  <si>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</si>
  <si>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</si>
  <si>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</si>
  <si>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</si>
  <si>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</si>
  <si>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</si>
  <si>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</si>
  <si>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</si>
  <si>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</si>
  <si>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</si>
  <si>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</si>
  <si>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</si>
  <si>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</si>
  <si>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</si>
  <si>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</si>
  <si>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</si>
  <si>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</si>
  <si>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</si>
  <si>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</si>
  <si>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</si>
  <si>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</si>
  <si>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</si>
  <si>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</si>
  <si>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</si>
  <si>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</si>
  <si>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</si>
  <si>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</si>
  <si>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</si>
  <si>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</si>
  <si>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</si>
  <si>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</si>
  <si>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</si>
  <si>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</si>
  <si>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</si>
  <si>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</si>
  <si>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</si>
  <si>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</si>
  <si>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</si>
  <si>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</si>
  <si>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</si>
  <si>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</si>
  <si>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</si>
  <si>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</si>
  <si>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</si>
  <si>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</si>
  <si>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</si>
  <si>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</si>
  <si>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</si>
  <si>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</si>
  <si>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</si>
  <si>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</si>
  <si>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</si>
  <si>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</si>
  <si>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</si>
  <si>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</si>
  <si>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</si>
  <si>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</si>
  <si>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</si>
  <si>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</si>
  <si>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</si>
  <si>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</si>
  <si>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</si>
  <si>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</si>
  <si>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</si>
  <si>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</si>
  <si>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</si>
  <si>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</si>
  <si>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</si>
  <si>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</si>
  <si>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</si>
  <si>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</si>
  <si>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</si>
  <si>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</si>
  <si>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</si>
  <si>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</si>
  <si>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</si>
  <si>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</si>
  <si>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</si>
  <si>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</si>
  <si>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</si>
  <si>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</si>
  <si>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</si>
  <si>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</si>
  <si>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</si>
  <si>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</si>
  <si>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</si>
  <si>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</si>
  <si>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</si>
  <si>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</si>
  <si>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</si>
  <si>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</si>
  <si>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</si>
  <si>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</si>
  <si>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</si>
  <si>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</si>
  <si>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</si>
  <si>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</si>
  <si>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</si>
  <si>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</si>
  <si>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</si>
  <si>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</si>
  <si>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</si>
  <si>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</si>
  <si>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</si>
  <si>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</si>
  <si>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</si>
  <si>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</si>
  <si>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</si>
  <si>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</si>
  <si>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</si>
  <si>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</si>
  <si>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</si>
  <si>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</si>
  <si>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</si>
  <si>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</si>
  <si>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</si>
  <si>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</si>
  <si>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</si>
  <si>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</si>
  <si>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</si>
  <si>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</si>
  <si>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</si>
  <si>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</si>
  <si>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</si>
  <si>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</si>
  <si>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</si>
  <si>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</si>
  <si>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</si>
  <si>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</si>
  <si>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</si>
  <si>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</si>
  <si>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</si>
  <si>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</si>
  <si>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</si>
  <si>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</si>
  <si>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</si>
  <si>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</si>
  <si>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</si>
  <si>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</si>
  <si>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</si>
  <si>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</si>
  <si>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</si>
  <si>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</si>
  <si>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</si>
  <si>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</si>
  <si>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</si>
  <si>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</si>
  <si>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</si>
  <si>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</si>
  <si>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</si>
  <si>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</si>
  <si>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</si>
  <si>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</si>
  <si>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</si>
  <si>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</si>
  <si>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</si>
  <si>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</si>
  <si>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</si>
  <si>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</si>
  <si>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</si>
  <si>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</si>
  <si>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</si>
  <si>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</si>
  <si>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</si>
  <si>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</si>
  <si>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</si>
  <si>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</si>
  <si>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</si>
  <si>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</si>
  <si>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</si>
  <si>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</si>
  <si>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</si>
  <si>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</si>
  <si>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</si>
  <si>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</si>
  <si>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</si>
  <si>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</si>
  <si>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</si>
  <si>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</si>
  <si>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</si>
  <si>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</si>
  <si>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</si>
  <si>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</si>
  <si>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</si>
  <si>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</si>
  <si>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</si>
  <si>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</si>
  <si>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</si>
  <si>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</si>
  <si>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</si>
  <si>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</si>
  <si>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</si>
  <si>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</si>
  <si>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</si>
  <si>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</si>
  <si>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</si>
  <si>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</si>
  <si>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</si>
  <si>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</si>
  <si>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</si>
  <si>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</si>
  <si>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</si>
  <si>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</si>
  <si>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</si>
  <si>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</si>
  <si>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</si>
  <si>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</si>
  <si>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</si>
  <si>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</si>
  <si>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</si>
  <si>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</si>
  <si>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</si>
  <si>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</si>
  <si>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</si>
  <si>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</si>
  <si>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</si>
  <si>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</si>
  <si>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</si>
  <si>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</si>
  <si>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</si>
  <si>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</si>
  <si>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</si>
  <si>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</si>
  <si>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</si>
  <si>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</si>
  <si>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</si>
  <si>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</si>
  <si>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</si>
  <si>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</si>
  <si>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</si>
  <si>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</si>
  <si>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</si>
  <si>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</si>
  <si>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</si>
  <si>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</si>
  <si>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</si>
  <si>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</si>
  <si>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</si>
  <si>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</si>
  <si>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</si>
  <si>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</si>
  <si>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</si>
  <si>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</si>
  <si>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</si>
  <si>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</si>
  <si>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</si>
  <si>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</si>
  <si>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</si>
  <si>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</si>
  <si>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</si>
  <si>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</si>
  <si>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</si>
  <si>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</si>
  <si>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</si>
  <si>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</si>
  <si>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</si>
  <si>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</si>
  <si>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</si>
  <si>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</si>
  <si>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</si>
  <si>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</si>
  <si>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</si>
  <si>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</si>
  <si>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</si>
  <si>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</si>
  <si>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</si>
  <si>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</si>
  <si>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</si>
  <si>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</si>
  <si>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</si>
  <si>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</si>
  <si>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</si>
  <si>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</si>
  <si>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</si>
  <si>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</si>
  <si>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</si>
  <si>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</si>
  <si>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</si>
  <si>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</si>
  <si>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</si>
  <si>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</si>
  <si>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</si>
  <si>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</si>
  <si>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</si>
  <si>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</si>
  <si>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</si>
  <si>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</si>
  <si>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</si>
  <si>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</si>
  <si>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</si>
  <si>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</si>
  <si>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</si>
  <si>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</si>
  <si>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</si>
  <si>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</si>
  <si>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</si>
  <si>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</si>
  <si>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</si>
  <si>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</si>
  <si>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</si>
  <si>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</si>
  <si>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</si>
  <si>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</si>
  <si>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</si>
  <si>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</si>
  <si>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</si>
  <si>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</si>
  <si>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</si>
  <si>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</si>
  <si>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</si>
  <si>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</si>
  <si>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</si>
  <si>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</si>
  <si>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</si>
  <si>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</si>
  <si>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</si>
  <si>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</si>
  <si>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</si>
  <si>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</si>
  <si>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</si>
  <si>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</si>
  <si>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</si>
  <si>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</si>
  <si>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</si>
  <si>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</si>
  <si>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</si>
  <si>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</si>
  <si>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</si>
  <si>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</si>
  <si>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</si>
  <si>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</si>
  <si>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</si>
  <si>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</si>
  <si>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</si>
  <si>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</si>
  <si>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</si>
  <si>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</si>
  <si>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</si>
  <si>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</si>
  <si>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</si>
  <si>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</si>
  <si>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</si>
  <si>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</si>
  <si>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</si>
  <si>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</si>
  <si>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</si>
  <si>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</si>
  <si>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</si>
  <si>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</si>
  <si>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</si>
  <si>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</si>
  <si>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</si>
  <si>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</si>
  <si>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</si>
  <si>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</si>
  <si>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</si>
  <si>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</si>
  <si>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</si>
  <si>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</si>
  <si>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</si>
  <si>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</si>
  <si>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</si>
  <si>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</si>
  <si>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</si>
  <si>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</si>
  <si>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</si>
  <si>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</si>
  <si>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</si>
  <si>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</si>
  <si>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</si>
  <si>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</si>
  <si>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</si>
  <si>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</si>
  <si>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</si>
  <si>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</si>
  <si>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</si>
  <si>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</si>
  <si>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</si>
  <si>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</si>
  <si>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</si>
  <si>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</si>
  <si>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</si>
  <si>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</si>
  <si>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</si>
  <si>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</si>
  <si>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</si>
  <si>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</si>
  <si>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</si>
  <si>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</si>
  <si>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</si>
  <si>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</si>
  <si>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</si>
  <si>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</si>
  <si>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</si>
  <si>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</si>
  <si>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</si>
  <si>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</si>
  <si>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</si>
  <si>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</si>
  <si>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</si>
  <si>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</si>
  <si>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</si>
  <si>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</si>
  <si>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</si>
  <si>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</si>
  <si>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</si>
  <si>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</si>
  <si>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</si>
  <si>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</si>
  <si>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</si>
  <si>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</si>
  <si>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</si>
  <si>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</si>
  <si>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</si>
  <si>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</si>
  <si>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</si>
  <si>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</si>
  <si>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</si>
  <si>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</si>
  <si>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</si>
  <si>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</si>
  <si>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</si>
  <si>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</si>
  <si>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</si>
  <si>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</si>
  <si>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</si>
  <si>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</si>
  <si>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</si>
  <si>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</si>
  <si>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</si>
  <si>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</si>
  <si>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</si>
  <si>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</si>
  <si>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</si>
  <si>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</si>
  <si>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</si>
  <si>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</si>
  <si>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</si>
  <si>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</si>
  <si>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</si>
  <si>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</si>
  <si>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</si>
  <si>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</si>
  <si>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</si>
  <si>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</si>
  <si>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</si>
  <si>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</si>
  <si>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</si>
  <si>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</si>
  <si>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</si>
  <si>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</si>
  <si>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</si>
  <si>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</si>
  <si>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</si>
  <si>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</si>
  <si>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</si>
  <si>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</si>
  <si>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</si>
  <si>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</si>
  <si>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</si>
  <si>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</si>
  <si>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</si>
  <si>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</si>
  <si>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</si>
  <si>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</si>
  <si>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</si>
  <si>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</si>
  <si>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</si>
  <si>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</si>
  <si>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</si>
  <si>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</si>
  <si>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</si>
  <si>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</si>
  <si>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</si>
  <si>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</si>
  <si>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</si>
  <si>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</si>
  <si>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</si>
  <si>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</si>
  <si>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</si>
  <si>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</si>
  <si>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</si>
  <si>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</si>
  <si>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</si>
  <si>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</si>
  <si>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</si>
  <si>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</si>
  <si>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</si>
  <si>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</si>
  <si>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</si>
  <si>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</si>
  <si>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</si>
  <si>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</si>
  <si>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</si>
  <si>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</si>
  <si>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</si>
  <si>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</si>
  <si>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</si>
  <si>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</si>
  <si>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</si>
  <si>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</si>
  <si>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</si>
  <si>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</si>
  <si>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</si>
  <si>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</si>
  <si>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</si>
  <si>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</si>
  <si>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</si>
  <si>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</si>
  <si>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</si>
  <si>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</si>
  <si>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</si>
  <si>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</si>
  <si>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</si>
  <si>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</si>
  <si>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</si>
  <si>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</si>
  <si>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</si>
  <si>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</si>
  <si>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</si>
  <si>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</si>
  <si>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</si>
  <si>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</si>
  <si>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</si>
  <si>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</si>
  <si>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</si>
  <si>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</si>
  <si>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</si>
  <si>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</si>
  <si>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</si>
  <si>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</si>
  <si>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</si>
  <si>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</si>
  <si>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</si>
  <si>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</si>
  <si>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</si>
  <si>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</si>
  <si>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</si>
  <si>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</si>
  <si>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</si>
  <si>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</si>
  <si>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</si>
  <si>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</si>
  <si>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</si>
  <si>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</si>
  <si>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</si>
  <si>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</si>
  <si>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</si>
  <si>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</si>
  <si>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</si>
  <si>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</si>
  <si>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</si>
  <si>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</si>
  <si>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</si>
  <si>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</si>
  <si>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</si>
  <si>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</si>
  <si>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</si>
  <si>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</si>
  <si>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</si>
  <si>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</si>
  <si>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</si>
  <si>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</si>
  <si>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</si>
  <si>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</si>
  <si>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</si>
  <si>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</si>
  <si>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</si>
  <si>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</si>
  <si>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</si>
  <si>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</si>
  <si>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</si>
  <si>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</si>
  <si>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</si>
  <si>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</si>
  <si>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</si>
  <si>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</si>
  <si>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</si>
  <si>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</si>
  <si>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</si>
  <si>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</si>
  <si>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</si>
  <si>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</si>
  <si>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</si>
  <si>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</si>
  <si>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</si>
  <si>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</si>
  <si>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</si>
  <si>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</si>
  <si>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</si>
  <si>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</si>
  <si>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</si>
  <si>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</si>
  <si>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</si>
  <si>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</si>
  <si>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</si>
  <si>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</si>
  <si>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</si>
  <si>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</si>
  <si>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</si>
  <si>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</si>
  <si>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</si>
  <si>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</si>
  <si>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</si>
  <si>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</si>
  <si>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</si>
  <si>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</si>
  <si>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</si>
  <si>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</si>
  <si>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</si>
  <si>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</si>
  <si>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</si>
  <si>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</si>
  <si>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</si>
  <si>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</si>
  <si>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</si>
  <si>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</si>
  <si>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</si>
  <si>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</si>
  <si>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</si>
  <si>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</si>
  <si>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</si>
  <si>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</si>
  <si>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</si>
  <si>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</si>
  <si>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</si>
  <si>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</si>
  <si>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</si>
  <si>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</si>
  <si>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</si>
  <si>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</si>
  <si>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</si>
  <si>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</si>
  <si>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</si>
  <si>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</si>
  <si>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</si>
  <si>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</si>
  <si>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</si>
  <si>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</si>
  <si>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</si>
  <si>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</si>
  <si>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</si>
  <si>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</si>
  <si>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</si>
  <si>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</si>
  <si>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</si>
  <si>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</si>
  <si>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</si>
  <si>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</si>
  <si>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</si>
  <si>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</si>
  <si>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</si>
  <si>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</si>
  <si>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</si>
  <si>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</si>
  <si>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</si>
  <si>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</si>
  <si>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</si>
  <si>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</si>
  <si>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</si>
  <si>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</si>
  <si>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</si>
  <si>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</si>
  <si>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</si>
  <si>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</si>
  <si>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</si>
  <si>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</si>
  <si>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</si>
  <si>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</si>
  <si>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</si>
  <si>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</si>
  <si>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</si>
  <si>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</si>
  <si>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</si>
  <si>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</si>
  <si>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</si>
  <si>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</si>
  <si>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</si>
  <si>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</si>
  <si>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</si>
  <si>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</si>
  <si>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</si>
  <si>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</si>
  <si>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</si>
  <si>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</si>
  <si>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</si>
  <si>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</si>
  <si>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</si>
  <si>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</si>
  <si>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</si>
  <si>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</si>
  <si>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</si>
  <si>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</si>
  <si>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</si>
  <si>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</si>
  <si>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</si>
  <si>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</si>
  <si>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</si>
  <si>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</si>
  <si>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</si>
  <si>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</si>
  <si>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</si>
  <si>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</si>
  <si>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</si>
  <si>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</si>
  <si>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</si>
  <si>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</si>
  <si>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</si>
  <si>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</si>
  <si>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</si>
  <si>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</si>
  <si>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</si>
  <si>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</si>
  <si>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</si>
  <si>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</si>
  <si>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</si>
  <si>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</si>
  <si>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</si>
  <si>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</si>
  <si>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</si>
  <si>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</si>
  <si>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</si>
  <si>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</si>
  <si>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</si>
  <si>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</si>
  <si>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</si>
  <si>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</si>
  <si>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</si>
  <si>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</si>
  <si>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</si>
  <si>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</si>
  <si>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</si>
  <si>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</si>
  <si>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</si>
  <si>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</si>
  <si>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</si>
  <si>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</si>
  <si>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</si>
  <si>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</si>
  <si>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</si>
  <si>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</si>
  <si>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</si>
  <si>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</si>
  <si>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</si>
  <si>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</si>
  <si>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</si>
  <si>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</si>
  <si>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</si>
  <si>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</si>
  <si>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</si>
  <si>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</si>
  <si>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</si>
  <si>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</si>
  <si>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</si>
  <si>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</si>
  <si>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</si>
  <si>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</si>
  <si>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</si>
  <si>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</si>
  <si>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</si>
  <si>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</si>
  <si>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</si>
  <si>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</si>
  <si>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</si>
  <si>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</si>
  <si>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</si>
  <si>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</si>
  <si>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</si>
  <si>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</si>
  <si>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</si>
  <si>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</si>
  <si>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</si>
  <si>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</si>
  <si>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</si>
  <si>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</si>
  <si>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</si>
  <si>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</si>
  <si>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</si>
  <si>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</si>
  <si>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</si>
  <si>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</si>
  <si>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</si>
  <si>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</si>
  <si>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</si>
  <si>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</si>
  <si>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</si>
  <si>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</si>
  <si>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</si>
  <si>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</si>
  <si>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</si>
  <si>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</si>
  <si>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</si>
  <si>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</si>
  <si>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</si>
  <si>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</si>
  <si>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</si>
  <si>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</si>
  <si>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</si>
  <si>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</si>
  <si>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</si>
  <si>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</si>
  <si>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</si>
  <si>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</si>
  <si>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</si>
  <si>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</si>
  <si>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</si>
  <si>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</si>
  <si>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</si>
  <si>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</si>
  <si>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</si>
  <si>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</si>
  <si>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</si>
  <si>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</si>
  <si>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</si>
  <si>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</si>
  <si>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</si>
  <si>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</si>
  <si>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</si>
  <si>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</si>
  <si>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</si>
  <si>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</si>
  <si>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</si>
  <si>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</si>
  <si>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</si>
  <si>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</si>
  <si>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</si>
  <si>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</si>
  <si>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</si>
  <si>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</si>
  <si>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</si>
  <si>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</si>
  <si>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</si>
  <si>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</si>
  <si>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</si>
  <si>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</si>
  <si>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</si>
  <si>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</si>
  <si>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</si>
  <si>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</si>
  <si>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</si>
  <si>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</si>
  <si>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</si>
  <si>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</si>
  <si>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</si>
  <si>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</si>
  <si>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</si>
  <si>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</si>
  <si>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</si>
  <si>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</si>
  <si>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</si>
  <si>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</si>
  <si>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</si>
  <si>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</si>
  <si>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</si>
  <si>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</si>
  <si>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</si>
  <si>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</si>
  <si>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</si>
  <si>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</si>
  <si>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</si>
  <si>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</si>
  <si>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</si>
  <si>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</si>
  <si>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</si>
  <si>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</si>
  <si>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</si>
  <si>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</si>
  <si>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</si>
  <si>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</si>
  <si>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</si>
  <si>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</si>
  <si>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</si>
  <si>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</si>
  <si>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</si>
  <si>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</si>
  <si>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</si>
  <si>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</si>
  <si>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</si>
  <si>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</si>
  <si>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</si>
  <si>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</si>
  <si>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</si>
  <si>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</si>
  <si>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</si>
  <si>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</si>
  <si>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</si>
  <si>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</si>
  <si>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</si>
  <si>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</si>
  <si>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</si>
  <si>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</si>
  <si>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</si>
  <si>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</si>
  <si>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</si>
  <si>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</si>
  <si>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</si>
  <si>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</si>
  <si>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</si>
  <si>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</si>
  <si>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</si>
  <si>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</si>
  <si>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</si>
  <si>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</si>
  <si>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</si>
  <si>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</si>
  <si>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</si>
  <si>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</si>
  <si>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</si>
  <si>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</si>
  <si>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</si>
  <si>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</si>
  <si>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</si>
  <si>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</si>
  <si>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</si>
  <si>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</si>
  <si>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</si>
  <si>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</si>
  <si>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</si>
  <si>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</si>
  <si>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</si>
  <si>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</si>
  <si>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</si>
  <si>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</si>
  <si>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</si>
  <si>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</si>
  <si>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</si>
  <si>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</si>
  <si>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</si>
  <si>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</si>
  <si>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</si>
  <si>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</si>
  <si>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</si>
  <si>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</si>
  <si>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</si>
  <si>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</si>
  <si>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</si>
  <si>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</si>
  <si>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</si>
  <si>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</si>
  <si>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</si>
  <si>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</si>
  <si>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</si>
  <si>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</si>
  <si>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</si>
  <si>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</si>
  <si>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</si>
  <si>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</si>
  <si>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</si>
  <si>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</si>
  <si>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</si>
  <si>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</si>
  <si>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</si>
  <si>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</si>
  <si>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</si>
  <si>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</si>
  <si>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</si>
  <si>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</si>
  <si>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</si>
  <si>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</si>
  <si>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</si>
  <si>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</si>
  <si>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</si>
  <si>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</si>
  <si>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</si>
  <si>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</si>
  <si>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</si>
  <si>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</si>
  <si>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</si>
  <si>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</si>
  <si>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</si>
  <si>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</si>
  <si>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</si>
  <si>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</si>
  <si>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</si>
  <si>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</si>
  <si>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</si>
  <si>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</si>
  <si>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</si>
  <si>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</si>
  <si>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</si>
  <si>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</si>
  <si>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</si>
  <si>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</si>
  <si>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</si>
  <si>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</si>
  <si>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</si>
  <si>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</si>
  <si>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</si>
  <si>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</si>
  <si>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</si>
  <si>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</si>
  <si>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</si>
  <si>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</si>
  <si>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</si>
  <si>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</si>
  <si>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</si>
  <si>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</si>
  <si>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</si>
  <si>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</si>
  <si>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</si>
  <si>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</si>
  <si>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</si>
  <si>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</si>
  <si>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</si>
  <si>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</si>
  <si>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</si>
  <si>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</si>
  <si>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</si>
  <si>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</si>
  <si>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</si>
  <si>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</si>
  <si>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</si>
  <si>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</si>
  <si>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</si>
  <si>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</si>
  <si>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</si>
  <si>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</si>
  <si>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</si>
  <si>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</si>
  <si>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</si>
  <si>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</si>
  <si>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</si>
  <si>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</si>
  <si>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</si>
  <si>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</si>
  <si>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</si>
  <si>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</si>
  <si>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</si>
  <si>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</si>
  <si>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</si>
  <si>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</si>
  <si>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</si>
  <si>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</si>
  <si>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</si>
  <si>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</si>
  <si>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</si>
  <si>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</si>
  <si>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</si>
  <si>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</si>
  <si>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</si>
  <si>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</si>
  <si>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</si>
  <si>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</si>
  <si>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</si>
  <si>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</si>
  <si>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</si>
  <si>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</si>
  <si>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</si>
  <si>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</si>
  <si>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</si>
  <si>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</si>
  <si>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</si>
  <si>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</si>
  <si>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</si>
  <si>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</si>
  <si>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</si>
  <si>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</si>
  <si>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</si>
  <si>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</si>
  <si>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</si>
  <si>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</si>
  <si>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</si>
  <si>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</si>
  <si>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</si>
  <si>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</si>
  <si>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</si>
  <si>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</si>
  <si>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</si>
  <si>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</si>
  <si>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</si>
  <si>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</si>
  <si>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</si>
  <si>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</si>
  <si>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</si>
  <si>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</si>
  <si>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</si>
  <si>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</si>
  <si>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</si>
  <si>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</si>
  <si>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</si>
  <si>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</si>
  <si>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</si>
  <si>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</si>
  <si>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</si>
  <si>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</si>
  <si>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</si>
  <si>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</si>
  <si>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</si>
  <si>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</si>
  <si>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</si>
  <si>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</si>
  <si>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</si>
  <si>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</si>
  <si>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</si>
  <si>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</si>
  <si>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</si>
  <si>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</si>
  <si>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</si>
  <si>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</si>
  <si>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</si>
  <si>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</si>
  <si>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</si>
  <si>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</si>
  <si>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</si>
  <si>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</si>
  <si>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</si>
  <si>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</si>
  <si>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</si>
  <si>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</si>
  <si>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</si>
  <si>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</si>
  <si>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</si>
  <si>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</si>
  <si>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</si>
  <si>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</si>
  <si>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</si>
  <si>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</si>
  <si>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</si>
  <si>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</si>
  <si>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</si>
  <si>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</si>
  <si>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</si>
  <si>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</si>
  <si>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</si>
  <si>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</si>
  <si>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</si>
  <si>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</si>
  <si>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</si>
  <si>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</si>
  <si>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</si>
  <si>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</si>
  <si>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</si>
  <si>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</si>
  <si>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</si>
  <si>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</si>
  <si>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</si>
  <si>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</si>
  <si>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</si>
  <si>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</si>
  <si>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</si>
  <si>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</si>
  <si>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</si>
  <si>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</si>
  <si>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</si>
  <si>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</si>
  <si>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</si>
  <si>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</si>
  <si>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</si>
  <si>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</si>
  <si>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</si>
  <si>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</si>
  <si>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</si>
  <si>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</si>
  <si>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</si>
  <si>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</si>
  <si>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</si>
  <si>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</si>
  <si>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</si>
  <si>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</si>
  <si>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</si>
  <si>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</si>
  <si>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</si>
  <si>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</si>
  <si>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</si>
  <si>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</si>
  <si>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</si>
  <si>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</si>
  <si>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</si>
  <si>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</si>
  <si>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</si>
  <si>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</si>
  <si>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</si>
  <si>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</si>
  <si>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</si>
  <si>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</si>
  <si>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</si>
  <si>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</si>
  <si>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</si>
  <si>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</si>
  <si>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</si>
  <si>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</si>
  <si>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</si>
  <si>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</si>
  <si>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</si>
  <si>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</si>
  <si>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</si>
  <si>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</si>
  <si>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</si>
  <si>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</si>
  <si>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</si>
  <si>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</si>
  <si>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</si>
  <si>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</si>
  <si>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</si>
  <si>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</si>
  <si>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</si>
  <si>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</si>
  <si>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</si>
  <si>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</si>
  <si>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</si>
  <si>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</si>
  <si>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</si>
  <si>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</si>
  <si>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</si>
  <si>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</si>
  <si>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</si>
  <si>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</si>
  <si>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</si>
  <si>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</si>
  <si>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</si>
  <si>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</si>
  <si>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</si>
  <si>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</si>
  <si>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</si>
  <si>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</si>
  <si>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</si>
  <si>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</si>
  <si>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</si>
  <si>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</si>
  <si>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</si>
  <si>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</si>
  <si>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</si>
  <si>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</si>
  <si>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</si>
  <si>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</si>
  <si>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</si>
  <si>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</si>
  <si>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</si>
  <si>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</si>
  <si>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</si>
  <si>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</si>
  <si>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</si>
  <si>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</si>
  <si>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</si>
  <si>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</si>
  <si>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</si>
  <si>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</si>
  <si>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</si>
  <si>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</si>
  <si>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</si>
  <si>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</si>
  <si>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</si>
  <si>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</si>
  <si>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</si>
  <si>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</si>
  <si>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</si>
  <si>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</si>
  <si>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</si>
  <si>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</si>
  <si>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</si>
  <si>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</si>
  <si>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</si>
  <si>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</si>
  <si>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</si>
  <si>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</si>
  <si>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</si>
  <si>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</si>
  <si>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</si>
  <si>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</si>
  <si>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</si>
  <si>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</si>
  <si>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</si>
  <si>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</si>
  <si>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</si>
  <si>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</si>
  <si>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</si>
  <si>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</si>
  <si>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</si>
  <si>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</si>
  <si>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</si>
  <si>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</si>
  <si>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</si>
  <si>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</si>
  <si>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</si>
  <si>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</si>
  <si>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</si>
  <si>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</si>
  <si>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</si>
  <si>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</si>
  <si>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</si>
  <si>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</si>
  <si>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</si>
  <si>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</si>
  <si>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</si>
  <si>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</si>
  <si>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</si>
  <si>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</si>
  <si>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</si>
  <si>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</si>
  <si>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</si>
  <si>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</si>
  <si>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</si>
  <si>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</si>
  <si>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</si>
  <si>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</si>
  <si>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</si>
  <si>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</si>
  <si>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</si>
  <si>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</si>
  <si>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</si>
  <si>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</si>
  <si>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</si>
  <si>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</si>
  <si>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</si>
  <si>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</si>
  <si>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</si>
  <si>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</si>
  <si>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</si>
  <si>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</si>
  <si>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</si>
  <si>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</si>
  <si>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</si>
  <si>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</si>
  <si>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</si>
  <si>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</si>
  <si>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</si>
  <si>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</si>
  <si>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</si>
  <si>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</si>
  <si>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</si>
  <si>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</si>
  <si>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</si>
  <si>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</si>
  <si>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</si>
  <si>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</si>
  <si>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</si>
  <si>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</si>
  <si>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</si>
  <si>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</si>
  <si>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</si>
  <si>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</si>
  <si>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</si>
  <si>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</si>
  <si>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</si>
  <si>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</si>
  <si>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</si>
  <si>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</si>
  <si>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</si>
  <si>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</si>
  <si>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</si>
  <si>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</si>
  <si>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</si>
  <si>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</si>
  <si>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</si>
  <si>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</si>
  <si>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</si>
  <si>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</si>
  <si>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</si>
  <si>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</si>
  <si>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</si>
  <si>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</si>
  <si>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</si>
  <si>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</si>
  <si>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</si>
  <si>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</si>
  <si>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</si>
  <si>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</si>
  <si>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</si>
  <si>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</si>
  <si>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</si>
  <si>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</si>
  <si>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</si>
  <si>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</si>
  <si>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</si>
  <si>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</si>
  <si>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</si>
  <si>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</si>
  <si>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</si>
  <si>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</si>
  <si>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</si>
  <si>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</si>
  <si>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</si>
  <si>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</si>
  <si>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</si>
  <si>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</si>
  <si>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</si>
  <si>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</si>
  <si>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</si>
  <si>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</si>
  <si>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</si>
  <si>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</si>
  <si>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</si>
  <si>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</si>
  <si>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</si>
  <si>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</si>
  <si>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</si>
  <si>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</si>
  <si>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</si>
  <si>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</si>
  <si>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</si>
  <si>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</si>
  <si>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</si>
  <si>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</si>
  <si>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</si>
  <si>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</si>
  <si>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</si>
  <si>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</si>
  <si>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</si>
  <si>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</si>
  <si>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</si>
  <si>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</si>
  <si>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</si>
  <si>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</si>
  <si>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</si>
  <si>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</si>
  <si>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</si>
  <si>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</si>
  <si>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</si>
  <si>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</si>
  <si>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</si>
  <si>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</si>
  <si>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</si>
  <si>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</si>
  <si>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</si>
  <si>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</si>
  <si>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</si>
  <si>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</si>
  <si>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</si>
  <si>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</si>
  <si>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</si>
  <si>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</si>
  <si>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</si>
  <si>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</si>
  <si>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</si>
  <si>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</si>
  <si>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</si>
  <si>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</si>
  <si>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</si>
  <si>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</si>
  <si>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</si>
  <si>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</si>
  <si>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</si>
  <si>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</si>
  <si>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</si>
  <si>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</si>
  <si>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</si>
  <si>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</si>
  <si>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</si>
  <si>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</si>
  <si>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</si>
  <si>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</si>
  <si>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</si>
  <si>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</si>
  <si>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</si>
  <si>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</si>
  <si>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</si>
  <si>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</si>
  <si>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</si>
  <si>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</si>
  <si>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</si>
  <si>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</si>
  <si>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</si>
  <si>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</si>
  <si>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</si>
  <si>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</si>
  <si>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</si>
  <si>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</si>
  <si>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</si>
  <si>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</si>
  <si>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</si>
  <si>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</si>
  <si>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</si>
  <si>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</si>
  <si>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</si>
  <si>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</si>
  <si>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</si>
  <si>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</si>
  <si>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</si>
  <si>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</si>
  <si>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</si>
  <si>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</si>
  <si>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</si>
  <si>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</si>
  <si>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</si>
  <si>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</si>
  <si>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</si>
  <si>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</si>
  <si>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</si>
  <si>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</si>
  <si>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</si>
  <si>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</si>
  <si>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</si>
  <si>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</si>
  <si>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</si>
  <si>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</si>
  <si>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</si>
  <si>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</si>
  <si>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</si>
  <si>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</si>
  <si>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</si>
  <si>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</si>
  <si>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</si>
  <si>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</si>
  <si>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</si>
  <si>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</si>
  <si>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</si>
  <si>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</si>
  <si>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</si>
  <si>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</si>
  <si>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</si>
  <si>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</si>
  <si>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</si>
  <si>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</si>
  <si>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</si>
  <si>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</si>
  <si>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</si>
  <si>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</si>
  <si>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</si>
  <si>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</si>
  <si>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</si>
  <si>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</si>
  <si>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</si>
  <si>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</si>
  <si>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</si>
  <si>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</si>
  <si>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</si>
  <si>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</si>
  <si>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</si>
  <si>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</si>
  <si>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</si>
  <si>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</si>
  <si>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</si>
  <si>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</si>
  <si>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</si>
  <si>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</si>
  <si>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</si>
  <si>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</si>
  <si>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</si>
  <si>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</si>
  <si>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</si>
  <si>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</si>
  <si>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</si>
  <si>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</si>
  <si>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</si>
  <si>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</si>
  <si>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</si>
  <si>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</si>
  <si>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</si>
  <si>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</si>
  <si>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</si>
  <si>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</si>
  <si>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</si>
  <si>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</si>
  <si>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</si>
  <si>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</si>
  <si>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</si>
  <si>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</si>
  <si>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</si>
  <si>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</si>
  <si>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</si>
  <si>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</si>
  <si>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</si>
  <si>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</si>
  <si>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</si>
  <si>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</si>
  <si>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</si>
  <si>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</si>
  <si>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</si>
  <si>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</si>
  <si>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</si>
  <si>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</si>
  <si>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</si>
  <si>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</si>
  <si>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</si>
  <si>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</si>
  <si>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</si>
  <si>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</si>
  <si>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</si>
  <si>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</si>
  <si>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</si>
  <si>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</si>
  <si>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</si>
  <si>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</si>
  <si>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</si>
  <si>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</si>
  <si>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</si>
  <si>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</si>
  <si>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</si>
  <si>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</si>
  <si>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</si>
  <si>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</si>
  <si>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</si>
  <si>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</si>
  <si>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</si>
  <si>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</si>
  <si>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</si>
  <si>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</si>
  <si>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</si>
  <si>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</si>
  <si>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</si>
  <si>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</si>
  <si>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</si>
  <si>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</si>
  <si>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</si>
  <si>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</si>
  <si>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</si>
  <si>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</si>
  <si>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</si>
  <si>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</si>
  <si>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</si>
  <si>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</si>
  <si>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</si>
  <si>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</si>
  <si>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</si>
  <si>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</si>
  <si>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</si>
  <si>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</si>
  <si>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</si>
  <si>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</si>
  <si>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</si>
  <si>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</si>
  <si>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</si>
  <si>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</si>
  <si>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</si>
  <si>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</si>
  <si>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</si>
  <si>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</si>
  <si>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</si>
  <si>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</si>
  <si>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</si>
  <si>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</si>
  <si>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</si>
  <si>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</si>
  <si>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</si>
  <si>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</si>
  <si>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</si>
  <si>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</si>
  <si>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</si>
  <si>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</si>
  <si>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</si>
  <si>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</si>
  <si>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</si>
  <si>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</si>
  <si>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</si>
  <si>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</si>
  <si>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</si>
  <si>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</si>
  <si>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</si>
  <si>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</si>
  <si>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</si>
  <si>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</si>
  <si>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</si>
  <si>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</si>
  <si>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</si>
  <si>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</si>
  <si>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</si>
  <si>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</si>
  <si>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</si>
  <si>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</si>
  <si>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</si>
  <si>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</si>
  <si>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</si>
  <si>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</si>
  <si>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</si>
  <si>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</si>
  <si>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</si>
  <si>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</si>
  <si>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</si>
  <si>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</si>
  <si>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</si>
  <si>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</si>
  <si>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</si>
  <si>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</si>
  <si>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</si>
  <si>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</si>
  <si>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</si>
  <si>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</si>
  <si>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</si>
  <si>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</si>
  <si>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</si>
  <si>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</si>
  <si>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</si>
  <si>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</si>
  <si>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</si>
  <si>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</si>
  <si>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</si>
  <si>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</si>
  <si>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</si>
  <si>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</si>
  <si>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</si>
  <si>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</si>
  <si>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</si>
  <si>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</si>
  <si>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</si>
  <si>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</si>
  <si>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</si>
  <si>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</si>
  <si>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</si>
  <si>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</si>
  <si>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</si>
  <si>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</si>
  <si>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</si>
  <si>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</si>
  <si>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</si>
  <si>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</si>
  <si>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</si>
  <si>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</si>
  <si>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</si>
  <si>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</si>
  <si>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</si>
  <si>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</si>
  <si>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</si>
  <si>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</si>
  <si>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</si>
  <si>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</si>
  <si>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</si>
  <si>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</si>
  <si>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</si>
  <si>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</si>
  <si>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</si>
  <si>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</si>
  <si>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</si>
  <si>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</si>
  <si>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</si>
  <si>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</si>
  <si>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</si>
  <si>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</si>
  <si>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</si>
  <si>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</si>
  <si>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</si>
  <si>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</si>
  <si>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</si>
  <si>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</si>
  <si>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</si>
  <si>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</si>
  <si>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</si>
  <si>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</si>
  <si>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</si>
  <si>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</si>
  <si>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</si>
  <si>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</si>
  <si>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</si>
  <si>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</si>
  <si>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</si>
  <si>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</si>
  <si>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</si>
  <si>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</si>
  <si>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</si>
  <si>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</si>
  <si>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</si>
  <si>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</si>
  <si>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</si>
  <si>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</si>
  <si>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</si>
  <si>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</si>
  <si>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</si>
  <si>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</si>
  <si>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</si>
  <si>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</si>
  <si>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</si>
  <si>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</si>
  <si>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</si>
  <si>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</si>
  <si>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</si>
  <si>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</si>
  <si>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</si>
  <si>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</si>
  <si>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</si>
  <si>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</si>
  <si>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</si>
  <si>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</si>
  <si>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</si>
  <si>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</si>
  <si>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</si>
  <si>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</si>
  <si>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</si>
  <si>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</si>
  <si>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</si>
  <si>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</si>
  <si>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</si>
  <si>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</si>
  <si>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</si>
  <si>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</si>
  <si>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</si>
  <si>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</si>
  <si>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</si>
  <si>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</si>
  <si>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</si>
  <si>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</si>
  <si>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</si>
  <si>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</si>
  <si>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</si>
  <si>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</si>
  <si>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</si>
  <si>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</si>
  <si>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</si>
  <si>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</si>
  <si>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</si>
  <si>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</si>
  <si>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</si>
  <si>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</si>
  <si>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</si>
  <si>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</si>
  <si>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</si>
  <si>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</si>
  <si>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</si>
  <si>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</si>
  <si>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</si>
  <si>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</si>
  <si>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</si>
  <si>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</si>
  <si>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</si>
  <si>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</si>
  <si>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</si>
  <si>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</si>
  <si>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</si>
  <si>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</si>
  <si>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</si>
  <si>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</si>
  <si>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</si>
  <si>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</si>
  <si>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</si>
  <si>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</si>
  <si>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</si>
  <si>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</si>
  <si>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</si>
  <si>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</si>
  <si>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</si>
  <si>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</si>
  <si>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</si>
  <si>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</si>
  <si>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</si>
  <si>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</si>
  <si>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</si>
  <si>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</si>
  <si>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</si>
  <si>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</si>
  <si>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</si>
  <si>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</si>
  <si>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</si>
  <si>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</si>
  <si>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</si>
  <si>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</si>
  <si>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</si>
  <si>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</si>
  <si>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</si>
  <si>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</si>
  <si>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</si>
  <si>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</si>
  <si>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</si>
  <si>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</si>
  <si>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</si>
  <si>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</si>
  <si>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</si>
  <si>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</si>
  <si>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</si>
  <si>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</si>
  <si>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</si>
  <si>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</si>
  <si>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</si>
  <si>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</si>
  <si>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</si>
  <si>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</si>
  <si>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</si>
  <si>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</si>
  <si>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</si>
  <si>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</si>
  <si>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</si>
  <si>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</si>
  <si>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</si>
  <si>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</si>
  <si>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</si>
  <si>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</si>
  <si>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</si>
  <si>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</si>
  <si>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</si>
  <si>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</si>
  <si>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</si>
  <si>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</si>
  <si>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</si>
  <si>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</si>
  <si>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</si>
  <si>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</si>
  <si>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</si>
  <si>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</si>
  <si>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</si>
  <si>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</si>
  <si>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</si>
  <si>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</si>
  <si>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</si>
  <si>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</si>
  <si>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</si>
  <si>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</si>
  <si>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</si>
  <si>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</si>
  <si>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</si>
  <si>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</si>
  <si>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</si>
  <si>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</si>
  <si>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</si>
  <si>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</si>
  <si>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</si>
  <si>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</si>
  <si>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</si>
  <si>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</si>
  <si>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</si>
  <si>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</si>
  <si>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</si>
  <si>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</si>
  <si>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</si>
  <si>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</si>
  <si>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</si>
  <si>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</si>
  <si>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</si>
  <si>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</si>
  <si>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</si>
  <si>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</si>
  <si>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</si>
  <si>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</si>
  <si>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</si>
  <si>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</si>
  <si>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</si>
  <si>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</si>
  <si>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</si>
  <si>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</si>
  <si>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</si>
  <si>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</si>
  <si>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</si>
  <si>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</si>
  <si>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</si>
  <si>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</si>
  <si>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</si>
  <si>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</si>
  <si>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</si>
  <si>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</si>
  <si>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</si>
  <si>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</si>
  <si>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</si>
  <si>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</si>
  <si>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</si>
  <si>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</si>
  <si>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</si>
  <si>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</si>
  <si>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</si>
  <si>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</si>
  <si>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</si>
  <si>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</si>
  <si>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</si>
  <si>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</si>
  <si>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</si>
  <si>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</si>
  <si>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</si>
  <si>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</si>
  <si>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</si>
  <si>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</si>
  <si>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</si>
  <si>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</si>
  <si>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</si>
  <si>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</si>
  <si>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</si>
  <si>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</si>
  <si>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</si>
  <si>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</si>
  <si>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</si>
  <si>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</si>
  <si>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</si>
  <si>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</si>
  <si>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</si>
  <si>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</si>
  <si>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</si>
  <si>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</si>
  <si>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</si>
  <si>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</si>
  <si>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</si>
  <si>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</si>
  <si>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</si>
  <si>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</si>
  <si>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</si>
  <si>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</si>
  <si>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</si>
  <si>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</si>
  <si>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</si>
  <si>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</si>
  <si>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</si>
  <si>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</si>
  <si>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</si>
  <si>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</si>
  <si>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</si>
  <si>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</si>
  <si>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</si>
  <si>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</si>
  <si>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</si>
  <si>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</si>
  <si>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</si>
  <si>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</si>
  <si>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</si>
  <si>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</si>
  <si>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</si>
  <si>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</si>
  <si>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</si>
  <si>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</si>
  <si>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</si>
  <si>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</si>
  <si>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</si>
  <si>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</si>
  <si>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</si>
  <si>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</si>
  <si>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</si>
  <si>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</si>
  <si>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</si>
  <si>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</si>
  <si>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</si>
  <si>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</si>
  <si>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</si>
  <si>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</si>
  <si>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</si>
  <si>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</si>
  <si>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</si>
  <si>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</si>
  <si>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</si>
  <si>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</si>
  <si>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</si>
  <si>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</si>
  <si>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</si>
  <si>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</si>
  <si>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</si>
  <si>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</si>
  <si>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</si>
  <si>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</si>
  <si>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</si>
  <si>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</si>
  <si>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</si>
  <si>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</si>
  <si>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</si>
  <si>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</si>
  <si>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</si>
  <si>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</si>
  <si>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</si>
  <si>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</si>
  <si>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</si>
  <si>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</si>
  <si>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</si>
  <si>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</si>
  <si>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</si>
  <si>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</si>
  <si>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</si>
  <si>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</si>
  <si>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</si>
  <si>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</si>
  <si>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</si>
  <si>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</si>
  <si>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</si>
  <si>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</si>
  <si>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</si>
  <si>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</si>
  <si>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</si>
  <si>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</si>
  <si>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</si>
  <si>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</si>
  <si>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</si>
  <si>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</si>
  <si>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</si>
  <si>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</si>
  <si>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</si>
  <si>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</si>
  <si>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</si>
  <si>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</si>
  <si>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</si>
  <si>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</si>
  <si>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</si>
  <si>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</si>
  <si>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</si>
  <si>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</si>
  <si>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</si>
  <si>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</si>
  <si>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</si>
  <si>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</si>
  <si>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</si>
  <si>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</si>
  <si>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</si>
  <si>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</si>
  <si>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</si>
  <si>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</si>
  <si>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</si>
  <si>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</si>
  <si>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</si>
  <si>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</si>
  <si>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</si>
  <si>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</si>
  <si>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</si>
  <si>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</si>
  <si>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</si>
  <si>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</si>
  <si>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</si>
  <si>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</si>
  <si>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</si>
  <si>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</si>
  <si>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</si>
  <si>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</si>
  <si>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</si>
  <si>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</si>
  <si>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</si>
  <si>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</si>
  <si>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</si>
  <si>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</si>
  <si>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</si>
  <si>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</si>
  <si>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</si>
  <si>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</si>
  <si>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</si>
  <si>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</si>
  <si>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</si>
  <si>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</si>
  <si>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</si>
  <si>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</si>
  <si>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</si>
  <si>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</si>
  <si>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</si>
  <si>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</si>
  <si>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</si>
  <si>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</si>
  <si>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</si>
  <si>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</si>
  <si>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</si>
  <si>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</si>
  <si>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</si>
  <si>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</si>
  <si>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</si>
  <si>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</si>
  <si>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</si>
  <si>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</si>
  <si>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</si>
  <si>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</si>
  <si>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</si>
  <si>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</si>
  <si>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</si>
  <si>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</si>
  <si>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</si>
  <si>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</si>
  <si>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</si>
  <si>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</si>
  <si>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</si>
  <si>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</si>
  <si>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</si>
  <si>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</si>
  <si>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</si>
  <si>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</si>
  <si>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</si>
  <si>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</si>
  <si>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</si>
  <si>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</si>
  <si>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</si>
  <si>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</si>
  <si>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</si>
  <si>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</si>
  <si>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</si>
  <si>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</si>
  <si>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</si>
  <si>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</si>
  <si>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</si>
  <si>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</si>
  <si>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</si>
  <si>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</si>
  <si>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</si>
  <si>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</si>
  <si>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</si>
  <si>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</si>
  <si>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</si>
  <si>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</si>
  <si>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</si>
  <si>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</si>
  <si>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</si>
  <si>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</si>
  <si>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</si>
  <si>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</si>
  <si>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</si>
  <si>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</si>
  <si>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</si>
  <si>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</si>
  <si>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</si>
  <si>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</si>
  <si>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</si>
  <si>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</si>
  <si>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</si>
  <si>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</si>
  <si>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</si>
  <si>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</si>
  <si>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</si>
  <si>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</si>
  <si>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</si>
  <si>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</si>
  <si>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</si>
  <si>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</si>
  <si>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</si>
  <si>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</si>
  <si>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</si>
  <si>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</si>
  <si>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</si>
  <si>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</si>
  <si>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</si>
  <si>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</si>
  <si>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</si>
  <si>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</si>
  <si>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</si>
  <si>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</si>
  <si>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</si>
  <si>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</si>
  <si>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</si>
  <si>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</si>
  <si>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</si>
  <si>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</si>
  <si>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</si>
  <si>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</si>
  <si>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</si>
  <si>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</si>
  <si>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</si>
  <si>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</si>
  <si>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</si>
  <si>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</si>
  <si>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</si>
  <si>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</si>
  <si>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</si>
  <si>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</si>
  <si>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</si>
  <si>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</si>
  <si>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</si>
  <si>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</si>
  <si>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</si>
  <si>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</si>
  <si>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</si>
  <si>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</si>
  <si>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</si>
  <si>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</si>
  <si>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</si>
  <si>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</si>
  <si>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</si>
  <si>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</si>
  <si>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</si>
  <si>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</si>
  <si>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</si>
  <si>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</si>
  <si>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</si>
  <si>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</si>
  <si>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</si>
  <si>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</si>
  <si>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</si>
  <si>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</si>
  <si>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</si>
  <si>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</si>
  <si>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</si>
  <si>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</si>
  <si>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</si>
  <si>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</si>
  <si>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</si>
  <si>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</si>
  <si>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</si>
  <si>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</si>
  <si>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</si>
  <si>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</si>
  <si>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</si>
  <si>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</si>
  <si>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</si>
  <si>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</si>
  <si>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</si>
  <si>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</si>
  <si>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</si>
  <si>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</si>
  <si>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</si>
  <si>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</si>
  <si>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</si>
  <si>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</si>
  <si>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</si>
  <si>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</si>
  <si>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</si>
  <si>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</si>
  <si>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</si>
  <si>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</si>
  <si>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</si>
  <si>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</si>
  <si>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</si>
  <si>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</si>
  <si>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</si>
  <si>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</si>
  <si>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</si>
  <si>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</si>
  <si>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</si>
  <si>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</si>
  <si>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</si>
  <si>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</si>
  <si>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</si>
  <si>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</si>
  <si>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</si>
  <si>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</si>
  <si>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</si>
  <si>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</si>
  <si>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</si>
  <si>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</si>
  <si>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</si>
  <si>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</si>
  <si>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</si>
  <si>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</si>
  <si>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</si>
  <si>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</si>
  <si>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</si>
  <si>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</si>
  <si>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</si>
  <si>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</si>
  <si>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</si>
  <si>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</si>
  <si>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</si>
  <si>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</si>
  <si>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</si>
  <si>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</si>
  <si>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</si>
  <si>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</si>
  <si>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</si>
  <si>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</si>
  <si>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</si>
  <si>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</si>
  <si>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</si>
  <si>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</si>
  <si>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</si>
  <si>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</si>
  <si>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</si>
  <si>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</si>
  <si>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</si>
  <si>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</si>
  <si>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</si>
  <si>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</si>
  <si>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</si>
  <si>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</si>
  <si>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</si>
  <si>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</si>
  <si>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</si>
  <si>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</si>
  <si>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</si>
  <si>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</si>
  <si>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</si>
  <si>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</si>
  <si>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</si>
  <si>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</si>
  <si>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</si>
  <si>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</si>
  <si>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</si>
  <si>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</si>
  <si>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</si>
  <si>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</si>
  <si>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</si>
  <si>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</si>
  <si>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</si>
  <si>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</si>
  <si>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</si>
  <si>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</si>
  <si>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</si>
  <si>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</si>
  <si>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</si>
  <si>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</si>
  <si>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</si>
  <si>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</si>
  <si>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</si>
  <si>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</si>
  <si>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</si>
  <si>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</si>
  <si>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</si>
  <si>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</si>
  <si>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</si>
  <si>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</si>
  <si>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</si>
  <si>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</si>
  <si>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</si>
  <si>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</si>
  <si>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</si>
  <si>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</si>
  <si>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</si>
  <si>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</si>
  <si>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</si>
  <si>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</si>
  <si>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</si>
  <si>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</si>
  <si>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</si>
  <si>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</si>
  <si>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</si>
  <si>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</si>
  <si>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</si>
  <si>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</si>
  <si>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</si>
  <si>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</si>
  <si>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</si>
  <si>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</si>
  <si>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</si>
  <si>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</si>
  <si>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</si>
  <si>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</si>
  <si>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</si>
  <si>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</si>
  <si>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</si>
  <si>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</si>
  <si>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</si>
  <si>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</si>
  <si>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</si>
  <si>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</si>
  <si>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</si>
  <si>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</si>
  <si>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</si>
  <si>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</si>
  <si>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</si>
  <si>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</si>
  <si>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</si>
  <si>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</si>
  <si>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</si>
  <si>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</si>
  <si>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</si>
  <si>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</si>
  <si>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</si>
  <si>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</si>
  <si>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</si>
  <si>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</si>
  <si>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</si>
  <si>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</si>
  <si>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</si>
  <si>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</si>
  <si>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</si>
  <si>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</si>
  <si>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</si>
  <si>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</si>
  <si>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</si>
  <si>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</si>
  <si>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</si>
  <si>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</si>
  <si>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</si>
  <si>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</si>
  <si>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</si>
  <si>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</si>
  <si>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</si>
  <si>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</si>
  <si>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</si>
  <si>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</si>
  <si>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</si>
  <si>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</si>
  <si>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</si>
  <si>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</si>
  <si>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</si>
  <si>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</si>
  <si>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</si>
  <si>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</si>
  <si>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</si>
  <si>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</si>
  <si>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</si>
  <si>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</si>
  <si>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</si>
  <si>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</si>
  <si>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</si>
  <si>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</si>
  <si>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</si>
  <si>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</si>
  <si>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</si>
  <si>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</si>
  <si>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</si>
  <si>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</si>
  <si>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</si>
  <si>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</si>
  <si>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</si>
  <si>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</si>
  <si>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</si>
  <si>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</si>
  <si>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</si>
  <si>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</si>
  <si>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</si>
  <si>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</si>
  <si>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</si>
  <si>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</si>
  <si>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</si>
  <si>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</si>
  <si>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</si>
  <si>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</si>
  <si>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</si>
  <si>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</si>
  <si>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</si>
  <si>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</si>
  <si>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</si>
  <si>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</si>
  <si>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</si>
  <si>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</si>
  <si>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</si>
  <si>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</si>
  <si>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</si>
  <si>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</si>
  <si>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</si>
  <si>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</si>
  <si>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</si>
  <si>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</si>
  <si>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</si>
  <si>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</si>
  <si>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</si>
  <si>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</si>
  <si>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</si>
  <si>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</si>
  <si>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</si>
  <si>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</si>
  <si>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</si>
  <si>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</si>
  <si>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</si>
  <si>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</si>
  <si>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</si>
  <si>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</si>
  <si>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</si>
  <si>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</si>
  <si>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</si>
  <si>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</si>
  <si>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</si>
  <si>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</si>
  <si>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</si>
  <si>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</si>
  <si>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</si>
  <si>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</si>
  <si>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</si>
  <si>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</si>
  <si>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</si>
  <si>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</si>
  <si>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</si>
  <si>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</si>
  <si>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</si>
  <si>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</si>
  <si>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</si>
  <si>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</si>
  <si>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</si>
  <si>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</si>
  <si>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</si>
  <si>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</si>
  <si>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</si>
  <si>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</si>
  <si>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</si>
  <si>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</si>
  <si>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</si>
  <si>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</si>
  <si>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</si>
  <si>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</si>
  <si>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</si>
  <si>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</si>
  <si>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</si>
  <si>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</si>
  <si>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</si>
  <si>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</si>
  <si>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</si>
  <si>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</si>
  <si>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</si>
  <si>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</si>
  <si>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</si>
  <si>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</si>
  <si>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</si>
  <si>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</si>
  <si>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</si>
  <si>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</si>
  <si>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</si>
  <si>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</si>
  <si>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</si>
  <si>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</si>
  <si>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</si>
  <si>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</si>
  <si>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</si>
  <si>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</si>
  <si>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</si>
  <si>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</si>
  <si>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</si>
  <si>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</si>
  <si>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</si>
  <si>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</si>
  <si>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</si>
  <si>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</si>
  <si>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</si>
  <si>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</si>
  <si>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</si>
  <si>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</si>
  <si>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</si>
  <si>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</si>
  <si>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</si>
  <si>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</si>
  <si>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</si>
  <si>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</si>
  <si>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</si>
  <si>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</si>
  <si>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</si>
  <si>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</si>
  <si>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</si>
  <si>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</si>
  <si>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</si>
  <si>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</si>
  <si>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</si>
  <si>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</si>
  <si>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</si>
  <si>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</si>
  <si>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</si>
  <si>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</si>
  <si>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</si>
  <si>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</si>
  <si>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</si>
  <si>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</si>
  <si>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</si>
  <si>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</si>
  <si>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</si>
  <si>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</si>
  <si>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</si>
  <si>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</si>
  <si>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</si>
  <si>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</si>
  <si>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</si>
  <si>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</si>
  <si>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</si>
  <si>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</si>
  <si>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</si>
  <si>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</si>
  <si>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</si>
  <si>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</si>
  <si>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</si>
  <si>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</si>
  <si>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</si>
  <si>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</si>
  <si>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</si>
  <si>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</si>
  <si>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</si>
  <si>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</si>
  <si>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</si>
  <si>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</si>
  <si>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</si>
  <si>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</si>
  <si>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</si>
  <si>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</si>
  <si>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</si>
  <si>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</si>
  <si>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</si>
  <si>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</si>
  <si>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</si>
  <si>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</si>
  <si>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</si>
  <si>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</si>
  <si>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</si>
  <si>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</si>
  <si>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</si>
  <si>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</si>
  <si>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</si>
  <si>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</si>
  <si>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</si>
  <si>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</si>
  <si>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</si>
  <si>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</si>
  <si>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</si>
  <si>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</si>
  <si>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</si>
  <si>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</si>
  <si>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</si>
  <si>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</si>
  <si>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</si>
  <si>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</si>
  <si>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</si>
  <si>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</si>
  <si>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</si>
  <si>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</si>
  <si>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</si>
  <si>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</si>
  <si>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</si>
  <si>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</si>
  <si>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</si>
  <si>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</si>
  <si>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</si>
  <si>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</si>
  <si>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</si>
  <si>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</si>
  <si>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</si>
  <si>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</si>
  <si>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</si>
  <si>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</si>
  <si>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</si>
  <si>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</si>
  <si>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</si>
  <si>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</si>
  <si>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</si>
  <si>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</si>
  <si>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</si>
  <si>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</si>
  <si>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</si>
  <si>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</si>
  <si>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</si>
  <si>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</si>
  <si>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</si>
  <si>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</si>
  <si>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</si>
  <si>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</si>
  <si>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</si>
  <si>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</si>
  <si>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</si>
  <si>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</si>
  <si>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</si>
  <si>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</si>
  <si>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</si>
  <si>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</si>
  <si>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</si>
  <si>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</si>
  <si>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</si>
  <si>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</si>
  <si>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</si>
  <si>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</si>
  <si>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</si>
  <si>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</si>
  <si>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</si>
  <si>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</si>
  <si>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</si>
  <si>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</si>
  <si>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</si>
  <si>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</si>
  <si>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</si>
  <si>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</si>
  <si>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</si>
  <si>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</si>
  <si>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</si>
  <si>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</si>
  <si>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</si>
  <si>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</si>
  <si>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</si>
  <si>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</si>
  <si>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</si>
  <si>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</si>
  <si>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</si>
  <si>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</si>
  <si>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</si>
  <si>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</si>
  <si>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</si>
  <si>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</si>
  <si>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</si>
  <si>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</si>
  <si>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</si>
  <si>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</si>
  <si>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</si>
  <si>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</si>
  <si>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</si>
  <si>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</si>
  <si>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</si>
  <si>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</si>
  <si>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</si>
  <si>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</si>
  <si>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</si>
  <si>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</si>
  <si>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</si>
  <si>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</si>
  <si>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</si>
  <si>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</si>
  <si>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</si>
  <si>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</si>
  <si>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</si>
  <si>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</si>
  <si>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</si>
  <si>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</si>
  <si>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</si>
  <si>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</si>
  <si>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</si>
  <si>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</si>
  <si>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</si>
  <si>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</si>
  <si>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</si>
  <si>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</si>
  <si>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</si>
  <si>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</si>
  <si>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</si>
  <si>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</si>
  <si>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</si>
  <si>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</si>
  <si>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</si>
  <si>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</si>
  <si>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</si>
  <si>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</si>
  <si>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</si>
  <si>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</si>
  <si>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</si>
  <si>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</si>
  <si>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</si>
  <si>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</si>
  <si>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</si>
  <si>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</si>
  <si>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</si>
  <si>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</si>
  <si>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</si>
  <si>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</si>
  <si>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</si>
  <si>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</si>
  <si>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</si>
  <si>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</si>
  <si>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</si>
  <si>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</si>
  <si>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</si>
  <si>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</si>
  <si>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</si>
  <si>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</si>
  <si>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</si>
  <si>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</si>
  <si>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</si>
  <si>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</si>
  <si>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</si>
  <si>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</si>
  <si>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</si>
  <si>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</si>
  <si>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</si>
  <si>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</si>
  <si>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</si>
  <si>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</si>
  <si>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</si>
  <si>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</si>
  <si>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</si>
  <si>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</si>
  <si>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</si>
  <si>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</si>
  <si>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</si>
  <si>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</si>
  <si>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</si>
  <si>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</si>
  <si>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</si>
  <si>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</si>
  <si>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</si>
  <si>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</si>
  <si>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</si>
  <si>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</si>
  <si>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</si>
  <si>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</si>
  <si>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</si>
  <si>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</si>
  <si>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</si>
  <si>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</si>
  <si>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</si>
  <si>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</si>
  <si>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</si>
  <si>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</si>
  <si>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</si>
  <si>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</si>
  <si>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</si>
  <si>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</si>
  <si>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</si>
  <si>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</si>
  <si>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</si>
  <si>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</si>
  <si>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</si>
  <si>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</si>
  <si>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</si>
  <si>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</si>
  <si>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</si>
  <si>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</si>
  <si>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</si>
  <si>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</si>
  <si>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</si>
  <si>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</si>
  <si>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</si>
  <si>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</si>
  <si>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</si>
  <si>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</si>
  <si>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</si>
  <si>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</si>
  <si>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</si>
  <si>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</si>
  <si>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</si>
  <si>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</si>
  <si>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</si>
  <si>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</si>
  <si>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</si>
  <si>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</si>
  <si>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</si>
  <si>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</si>
  <si>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</si>
  <si>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</si>
  <si>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</si>
  <si>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</si>
  <si>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</si>
  <si>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</si>
  <si>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</si>
  <si>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</si>
  <si>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</si>
  <si>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</si>
  <si>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</si>
  <si>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</si>
  <si>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</si>
  <si>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</si>
  <si>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</si>
  <si>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</si>
  <si>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</si>
  <si>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</si>
  <si>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</si>
  <si>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</si>
  <si>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</si>
  <si>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</si>
  <si>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</si>
  <si>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</si>
  <si>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</si>
  <si>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</si>
  <si>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</si>
  <si>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</si>
  <si>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</si>
  <si>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</si>
  <si>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</si>
  <si>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</si>
  <si>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</si>
  <si>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</si>
  <si>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</si>
  <si>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</si>
  <si>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</si>
  <si>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</si>
  <si>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</si>
  <si>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</si>
  <si>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</si>
  <si>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</si>
  <si>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</si>
  <si>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</si>
  <si>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</si>
  <si>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</si>
  <si>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</si>
  <si>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</si>
  <si>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</si>
  <si>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</si>
  <si>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</si>
  <si>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</si>
  <si>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</si>
  <si>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</si>
  <si>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</si>
  <si>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</si>
  <si>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</si>
  <si>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</si>
  <si>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</si>
  <si>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</si>
  <si>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</si>
  <si>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</si>
  <si>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</si>
  <si>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</si>
  <si>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</si>
  <si>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</si>
  <si>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</si>
  <si>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</si>
  <si>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</si>
  <si>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</si>
  <si>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</si>
  <si>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</si>
  <si>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</si>
  <si>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</si>
  <si>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</si>
  <si>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</si>
  <si>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</si>
  <si>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</si>
  <si>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</si>
  <si>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</si>
  <si>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</si>
  <si>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</si>
  <si>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</si>
  <si>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</si>
  <si>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</si>
  <si>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</si>
  <si>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</si>
  <si>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</si>
  <si>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</si>
  <si>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</si>
  <si>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</si>
  <si>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</si>
  <si>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</si>
  <si>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</si>
  <si>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</si>
  <si>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</si>
  <si>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</si>
  <si>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</si>
  <si>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</si>
  <si>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</si>
  <si>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</si>
  <si>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</si>
  <si>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</si>
  <si>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</si>
  <si>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</si>
  <si>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</si>
  <si>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</si>
  <si>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</si>
  <si>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</si>
  <si>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</si>
  <si>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</si>
  <si>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</si>
  <si>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</si>
  <si>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</si>
  <si>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</si>
  <si>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</si>
  <si>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</si>
  <si>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</si>
  <si>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</si>
  <si>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</si>
  <si>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</si>
  <si>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</si>
  <si>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</si>
  <si>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</si>
  <si>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</si>
  <si>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</si>
  <si>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</si>
  <si>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</si>
  <si>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</si>
  <si>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</si>
  <si>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</si>
  <si>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</si>
  <si>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</si>
  <si>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</si>
  <si>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</si>
  <si>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</si>
  <si>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</si>
  <si>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</si>
  <si>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</si>
  <si>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</si>
  <si>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</si>
  <si>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</si>
  <si>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</si>
  <si>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</si>
  <si>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</si>
  <si>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</si>
  <si>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</si>
  <si>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</si>
  <si>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</si>
  <si>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</si>
  <si>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</si>
  <si>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</si>
  <si>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</si>
  <si>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</si>
  <si>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</si>
  <si>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</si>
  <si>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</si>
  <si>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</si>
  <si>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</si>
  <si>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</si>
  <si>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</si>
  <si>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</si>
  <si>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</si>
  <si>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</si>
  <si>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</si>
  <si>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</si>
  <si>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</si>
  <si>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</si>
  <si>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</si>
  <si>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</si>
  <si>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</si>
  <si>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</si>
  <si>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</si>
  <si>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</si>
  <si>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</si>
  <si>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</si>
  <si>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</si>
  <si>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</si>
  <si>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</si>
  <si>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</si>
  <si>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</si>
  <si>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</si>
  <si>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</si>
  <si>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</si>
  <si>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</si>
  <si>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</si>
  <si>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</si>
  <si>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</si>
  <si>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</si>
  <si>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</si>
  <si>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</si>
  <si>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</si>
  <si>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</si>
  <si>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</si>
  <si>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</si>
  <si>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</si>
  <si>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</si>
  <si>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</si>
  <si>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</si>
  <si>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</si>
  <si>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</si>
  <si>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</si>
  <si>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</si>
  <si>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</si>
  <si>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</si>
  <si>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</si>
  <si>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</si>
  <si>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</si>
  <si>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</si>
  <si>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</si>
  <si>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</si>
  <si>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</si>
  <si>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</si>
  <si>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</si>
  <si>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</si>
  <si>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</si>
  <si>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</si>
  <si>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</si>
  <si>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</si>
  <si>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</si>
  <si>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</si>
  <si>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</si>
  <si>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</si>
  <si>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</si>
  <si>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</si>
  <si>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</si>
  <si>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</si>
  <si>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</si>
  <si>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</si>
  <si>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</si>
  <si>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</si>
  <si>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</si>
  <si>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</si>
  <si>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</si>
  <si>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</si>
  <si>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</si>
  <si>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</si>
  <si>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</si>
  <si>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</si>
  <si>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</si>
  <si>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</si>
  <si>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</si>
  <si>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</si>
  <si>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</si>
  <si>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</si>
  <si>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</si>
  <si>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</si>
  <si>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</si>
  <si>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</si>
  <si>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</si>
  <si>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</si>
  <si>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</si>
  <si>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</si>
  <si>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</si>
  <si>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</si>
  <si>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</si>
  <si>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</si>
  <si>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</si>
  <si>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</si>
  <si>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</si>
  <si>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</si>
  <si>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</si>
  <si>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</si>
  <si>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</si>
  <si>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</si>
  <si>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</si>
  <si>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</si>
  <si>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</si>
  <si>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</si>
  <si>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</si>
  <si>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</si>
  <si>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</si>
  <si>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</si>
  <si>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</si>
  <si>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</si>
  <si>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</si>
  <si>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</si>
  <si>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</si>
  <si>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</si>
  <si>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</si>
  <si>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</si>
  <si>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</si>
  <si>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</si>
  <si>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</si>
  <si>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</si>
  <si>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</si>
  <si>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</si>
  <si>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</si>
  <si>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</si>
  <si>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</si>
  <si>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</si>
  <si>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</si>
  <si>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</si>
  <si>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</si>
  <si>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</si>
  <si>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</si>
  <si>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</si>
  <si>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</si>
  <si>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</si>
  <si>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</si>
  <si>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</si>
  <si>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</si>
  <si>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</si>
  <si>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</si>
  <si>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</si>
  <si>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</si>
  <si>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</si>
  <si>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</si>
  <si>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</si>
  <si>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</si>
  <si>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</si>
  <si>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</si>
  <si>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</si>
  <si>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</si>
  <si>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</si>
  <si>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</si>
  <si>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</si>
  <si>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</si>
  <si>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</si>
  <si>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</si>
  <si>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</si>
  <si>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</si>
  <si>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</si>
  <si>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</si>
  <si>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</si>
  <si>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</si>
  <si>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</si>
  <si>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</si>
  <si>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</si>
  <si>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</si>
  <si>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</si>
  <si>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</si>
  <si>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</si>
  <si>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</si>
  <si>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</si>
  <si>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</si>
  <si>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</si>
  <si>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</si>
  <si>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</si>
  <si>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</si>
  <si>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</si>
  <si>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</si>
  <si>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</si>
  <si>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</si>
  <si>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</si>
  <si>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</si>
  <si>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</si>
  <si>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</si>
  <si>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</si>
  <si>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</si>
  <si>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</si>
  <si>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</si>
  <si>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</si>
  <si>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</si>
  <si>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</si>
  <si>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</si>
  <si>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</si>
  <si>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</si>
  <si>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</si>
  <si>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</si>
  <si>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</si>
  <si>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</si>
  <si>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</si>
  <si>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</si>
  <si>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</si>
  <si>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</si>
  <si>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</si>
  <si>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</si>
  <si>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</si>
  <si>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</si>
  <si>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</si>
  <si>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</si>
  <si>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</si>
  <si>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</si>
  <si>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</si>
  <si>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</si>
  <si>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</si>
  <si>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</si>
  <si>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</si>
  <si>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</si>
  <si>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</si>
  <si>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</si>
  <si>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</si>
  <si>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</si>
  <si>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</si>
  <si>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</si>
  <si>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</si>
  <si>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</si>
  <si>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</si>
  <si>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</si>
  <si>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</si>
  <si>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</si>
  <si>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</si>
  <si>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</si>
  <si>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</si>
  <si>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</si>
  <si>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</si>
  <si>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</si>
  <si>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</si>
  <si>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</si>
  <si>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</si>
  <si>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</si>
  <si>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</si>
  <si>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</si>
  <si>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</si>
  <si>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</si>
  <si>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</si>
  <si>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</si>
  <si>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</si>
  <si>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</si>
  <si>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</si>
  <si>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</si>
  <si>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</si>
  <si>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</si>
  <si>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</si>
  <si>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</si>
  <si>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</si>
  <si>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</si>
  <si>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</si>
  <si>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</si>
  <si>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</si>
  <si>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</si>
  <si>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</si>
  <si>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</si>
  <si>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</si>
  <si>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</si>
  <si>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</si>
  <si>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</si>
  <si>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</si>
  <si>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</si>
  <si>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</si>
  <si>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</si>
  <si>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</si>
  <si>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</si>
  <si>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</si>
  <si>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</si>
  <si>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</si>
  <si>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</si>
  <si>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</si>
  <si>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</si>
  <si>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</si>
  <si>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</si>
  <si>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</si>
  <si>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</si>
  <si>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</si>
  <si>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</si>
  <si>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</si>
  <si>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</si>
  <si>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</si>
  <si>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</si>
  <si>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</si>
  <si>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</si>
  <si>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</si>
  <si>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</si>
  <si>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</si>
  <si>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</si>
  <si>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</si>
  <si>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</si>
  <si>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</si>
  <si>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</si>
  <si>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</si>
  <si>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</si>
  <si>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</si>
  <si>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</si>
  <si>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</si>
  <si>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</si>
  <si>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</si>
  <si>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</si>
  <si>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</si>
  <si>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</si>
  <si>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</si>
  <si>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</si>
  <si>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</si>
  <si>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</si>
  <si>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</si>
  <si>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</si>
  <si>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</si>
  <si>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</si>
  <si>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</si>
  <si>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</si>
  <si>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</si>
  <si>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</si>
  <si>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</si>
  <si>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</si>
  <si>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</si>
  <si>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</si>
  <si>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</si>
  <si>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</si>
  <si>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</si>
  <si>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</si>
  <si>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</si>
  <si>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</si>
  <si>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</si>
  <si>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</si>
  <si>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</si>
  <si>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</si>
  <si>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</si>
  <si>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</si>
  <si>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</si>
  <si>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</si>
  <si>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</si>
  <si>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</si>
  <si>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</si>
  <si>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</si>
  <si>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</si>
  <si>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</si>
  <si>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</si>
  <si>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</si>
  <si>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</si>
  <si>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</si>
  <si>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</si>
  <si>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</si>
  <si>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</si>
  <si>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</si>
  <si>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</si>
  <si>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</si>
  <si>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</si>
  <si>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</si>
  <si>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</si>
  <si>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</si>
  <si>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</si>
  <si>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</si>
  <si>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</si>
  <si>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</si>
  <si>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</si>
  <si>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</si>
  <si>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</si>
  <si>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</si>
  <si>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</si>
  <si>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</si>
  <si>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</si>
  <si>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</si>
  <si>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</si>
  <si>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</si>
  <si>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</si>
  <si>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</si>
  <si>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</si>
  <si>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</si>
  <si>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</si>
  <si>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</si>
  <si>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</si>
  <si>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</si>
  <si>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</si>
  <si>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</si>
  <si>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</si>
  <si>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</si>
  <si>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</si>
  <si>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</si>
  <si>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</si>
  <si>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</si>
  <si>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</si>
  <si>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</si>
  <si>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</si>
  <si>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</si>
  <si>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</si>
  <si>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</si>
  <si>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</si>
  <si>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</si>
  <si>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</si>
  <si>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</si>
  <si>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</si>
  <si>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</si>
  <si>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</si>
  <si>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</si>
  <si>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</si>
  <si>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</si>
  <si>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</si>
  <si>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</si>
  <si>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</si>
  <si>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</si>
  <si>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</si>
  <si>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</si>
  <si>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</si>
  <si>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</si>
  <si>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</si>
  <si>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</si>
  <si>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</si>
  <si>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</si>
  <si>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</si>
  <si>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</si>
  <si>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</si>
  <si>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</si>
  <si>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</si>
  <si>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</si>
  <si>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</si>
  <si>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</si>
  <si>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</si>
  <si>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</si>
  <si>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</si>
  <si>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</si>
  <si>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</si>
  <si>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</si>
  <si>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</si>
  <si>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</si>
  <si>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</si>
  <si>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</si>
  <si>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</si>
  <si>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</si>
  <si>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</si>
  <si>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</si>
  <si>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</si>
  <si>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</si>
  <si>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</si>
  <si>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</si>
  <si>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</si>
  <si>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</si>
  <si>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</si>
  <si>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</si>
  <si>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</si>
  <si>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</si>
  <si>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</si>
  <si>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</si>
  <si>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</si>
  <si>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</si>
  <si>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</si>
  <si>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</si>
  <si>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</si>
  <si>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</si>
  <si>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</si>
  <si>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</si>
  <si>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</si>
  <si>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</si>
  <si>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</si>
  <si>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</si>
  <si>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</si>
  <si>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</si>
  <si>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</si>
  <si>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</si>
  <si>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</si>
  <si>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</si>
  <si>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</si>
  <si>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</si>
  <si>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</si>
  <si>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</si>
  <si>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</si>
  <si>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</si>
  <si>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</si>
  <si>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</si>
  <si>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</si>
  <si>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</si>
  <si>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</si>
  <si>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</si>
  <si>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</si>
  <si>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</si>
  <si>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</si>
  <si>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</si>
  <si>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</si>
  <si>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</si>
  <si>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</si>
  <si>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</si>
  <si>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</si>
  <si>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</si>
  <si>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</si>
  <si>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</si>
  <si>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</si>
  <si>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</si>
  <si>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</si>
  <si>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</si>
  <si>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</si>
  <si>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</si>
  <si>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</si>
  <si>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</si>
  <si>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</si>
  <si>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</si>
  <si>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</si>
  <si>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</si>
  <si>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</si>
  <si>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</si>
  <si>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</si>
  <si>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</si>
  <si>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</si>
  <si>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</si>
  <si>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</si>
  <si>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</si>
  <si>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</si>
  <si>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</si>
  <si>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</si>
  <si>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</si>
  <si>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</si>
  <si>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</si>
  <si>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</si>
  <si>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</si>
  <si>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</si>
  <si>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</si>
  <si>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</si>
  <si>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</si>
  <si>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</si>
  <si>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</si>
  <si>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</si>
  <si>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</si>
  <si>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</si>
  <si>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</si>
  <si>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</si>
  <si>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</si>
  <si>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</si>
  <si>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</si>
  <si>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</si>
  <si>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</si>
  <si>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</si>
  <si>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</si>
  <si>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</si>
  <si>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</si>
  <si>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</si>
  <si>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</si>
  <si>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</si>
  <si>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</si>
  <si>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</si>
  <si>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</si>
  <si>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</si>
  <si>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</si>
  <si>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</si>
  <si>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</si>
  <si>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</si>
  <si>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</si>
  <si>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</si>
  <si>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</si>
  <si>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</si>
  <si>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</si>
  <si>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</si>
  <si>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</si>
  <si>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</si>
  <si>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</si>
  <si>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</si>
  <si>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</si>
  <si>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</si>
  <si>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</si>
  <si>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</si>
  <si>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</si>
  <si>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</si>
  <si>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</si>
  <si>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</si>
  <si>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</si>
  <si>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</si>
  <si>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</si>
  <si>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</si>
  <si>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</si>
  <si>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</si>
  <si>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</si>
  <si>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</si>
  <si>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</si>
  <si>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</si>
  <si>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</si>
  <si>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</si>
  <si>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</si>
  <si>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</si>
  <si>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</si>
  <si>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</si>
  <si>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</si>
  <si>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</si>
  <si>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</si>
  <si>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</si>
  <si>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</si>
  <si>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</si>
  <si>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</si>
  <si>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</si>
  <si>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</si>
  <si>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</si>
  <si>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</si>
  <si>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</si>
  <si>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</si>
  <si>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</si>
  <si>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</si>
  <si>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</si>
  <si>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</si>
  <si>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</si>
  <si>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</si>
  <si>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</si>
  <si>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</si>
  <si>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</si>
  <si>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</si>
  <si>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</si>
  <si>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</si>
  <si>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</si>
  <si>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</si>
  <si>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</si>
  <si>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</si>
  <si>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</si>
  <si>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</si>
  <si>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</si>
  <si>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</si>
  <si>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</si>
  <si>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</si>
  <si>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</si>
  <si>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</si>
  <si>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</si>
  <si>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</si>
  <si>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</si>
  <si>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</si>
  <si>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</si>
  <si>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</si>
  <si>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</si>
  <si>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</si>
  <si>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</si>
  <si>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</si>
  <si>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</si>
  <si>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</si>
  <si>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</si>
  <si>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</si>
  <si>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</si>
  <si>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</si>
  <si>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</si>
  <si>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</si>
  <si>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</si>
  <si>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</si>
  <si>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</si>
  <si>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</si>
  <si>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</si>
  <si>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</si>
  <si>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</si>
  <si>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</si>
  <si>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</si>
  <si>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</si>
  <si>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</si>
  <si>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</si>
  <si>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</si>
  <si>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</si>
  <si>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</si>
  <si>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</si>
  <si>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</si>
  <si>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</si>
  <si>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</si>
  <si>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</si>
  <si>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</si>
  <si>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</si>
  <si>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</si>
  <si>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</si>
  <si>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</si>
  <si>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</si>
  <si>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</si>
  <si>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</si>
  <si>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</si>
  <si>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</si>
  <si>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</si>
  <si>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</si>
  <si>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</si>
  <si>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</si>
  <si>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</si>
  <si>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</si>
  <si>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</si>
  <si>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</si>
  <si>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</si>
  <si>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</si>
  <si>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</si>
  <si>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</si>
  <si>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</si>
  <si>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</si>
  <si>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</si>
  <si>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</si>
  <si>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</si>
  <si>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</si>
  <si>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</si>
  <si>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</si>
  <si>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</si>
  <si>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</si>
  <si>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</si>
  <si>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</si>
  <si>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</si>
  <si>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</si>
  <si>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</si>
  <si>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</si>
  <si>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</si>
  <si>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</si>
  <si>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</si>
  <si>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</si>
  <si>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</si>
  <si>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</si>
  <si>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</si>
  <si>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</si>
  <si>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</si>
  <si>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</si>
  <si>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</si>
  <si>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</si>
  <si>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</si>
  <si>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</si>
  <si>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</si>
  <si>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</si>
  <si>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</si>
  <si>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</si>
  <si>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</si>
  <si>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</si>
  <si>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</si>
  <si>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</si>
  <si>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</si>
  <si>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</si>
  <si>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</si>
  <si>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</si>
  <si>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</si>
  <si>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</si>
  <si>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</si>
  <si>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</si>
  <si>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</si>
  <si>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</si>
  <si>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</si>
  <si>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</si>
  <si>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</si>
  <si>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</si>
  <si>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</si>
  <si>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</si>
  <si>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</si>
  <si>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</si>
  <si>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</si>
  <si>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</si>
  <si>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</si>
  <si>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</si>
  <si>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</si>
  <si>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</si>
  <si>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</si>
  <si>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</si>
  <si>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</si>
  <si>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</si>
  <si>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</si>
  <si>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</si>
  <si>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</si>
  <si>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</si>
  <si>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</si>
  <si>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</si>
  <si>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</si>
  <si>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</si>
  <si>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</si>
  <si>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</si>
  <si>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</si>
  <si>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</si>
  <si>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</si>
  <si>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</si>
  <si>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</si>
  <si>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</si>
  <si>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</si>
  <si>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</si>
  <si>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</si>
  <si>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</si>
  <si>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</si>
  <si>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</si>
  <si>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</si>
  <si>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</si>
  <si>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</si>
  <si>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</si>
  <si>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</si>
  <si>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</si>
  <si>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</si>
  <si>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</si>
  <si>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</si>
  <si>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</si>
  <si>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</si>
  <si>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</si>
  <si>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</si>
  <si>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</si>
  <si>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</si>
  <si>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</si>
  <si>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</si>
  <si>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</si>
  <si>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</si>
  <si>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</si>
  <si>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</si>
  <si>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</si>
  <si>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</si>
  <si>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</si>
  <si>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</si>
  <si>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</si>
  <si>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</si>
  <si>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</si>
  <si>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</si>
  <si>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</si>
  <si>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</si>
  <si>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</si>
  <si>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</si>
  <si>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</si>
  <si>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</si>
  <si>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</si>
  <si>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</si>
  <si>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</si>
  <si>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</si>
  <si>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</si>
  <si>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</si>
  <si>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</si>
  <si>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</si>
  <si>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</si>
  <si>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</si>
  <si>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</si>
  <si>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</si>
  <si>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</si>
  <si>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</si>
  <si>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</si>
  <si>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</si>
  <si>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</si>
  <si>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</si>
  <si>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</si>
  <si>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</si>
  <si>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</si>
  <si>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</si>
  <si>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</si>
  <si>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</si>
  <si>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</si>
  <si>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</si>
  <si>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</si>
  <si>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</si>
  <si>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</si>
  <si>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</si>
  <si>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</si>
  <si>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</si>
  <si>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</si>
  <si>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</si>
  <si>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</si>
  <si>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</si>
  <si>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</si>
  <si>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</si>
  <si>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</si>
  <si>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</si>
  <si>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</si>
  <si>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</si>
  <si>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</si>
  <si>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</si>
  <si>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</si>
  <si>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</si>
  <si>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</si>
  <si>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</si>
  <si>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</si>
  <si>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</si>
  <si>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</si>
  <si>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</si>
  <si>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</si>
  <si>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</si>
  <si>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</si>
  <si>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</si>
  <si>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</si>
  <si>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</si>
  <si>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</si>
  <si>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</si>
  <si>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</si>
  <si>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</si>
  <si>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</si>
  <si>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</si>
  <si>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</si>
  <si>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</si>
  <si>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</si>
  <si>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</si>
  <si>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</si>
  <si>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</si>
  <si>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</si>
  <si>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</si>
  <si>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</si>
  <si>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</si>
  <si>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</si>
  <si>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</si>
  <si>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</si>
  <si>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</si>
  <si>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</si>
  <si>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</si>
  <si>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</si>
  <si>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</si>
  <si>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</si>
  <si>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</si>
  <si>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</si>
  <si>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</si>
  <si>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</si>
  <si>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</si>
  <si>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</si>
  <si>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</si>
  <si>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</si>
  <si>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</si>
  <si>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</si>
  <si>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</si>
  <si>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</si>
  <si>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</si>
  <si>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</si>
  <si>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</si>
  <si>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</si>
  <si>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</si>
  <si>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</si>
  <si>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</si>
  <si>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</si>
  <si>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</si>
  <si>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</si>
  <si>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</si>
  <si>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</si>
  <si>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</si>
  <si>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</si>
  <si>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</si>
  <si>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</si>
  <si>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</si>
  <si>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</si>
  <si>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</si>
  <si>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</si>
  <si>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</si>
  <si>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</si>
  <si>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</si>
  <si>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</si>
  <si>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</si>
  <si>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</si>
  <si>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</si>
  <si>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</si>
  <si>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</si>
  <si>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</si>
  <si>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</si>
  <si>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</si>
  <si>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</si>
  <si>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</si>
  <si>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</si>
  <si>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</si>
  <si>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</si>
  <si>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</si>
  <si>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</si>
  <si>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</si>
  <si>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</si>
  <si>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</si>
  <si>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</si>
  <si>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</si>
  <si>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</si>
  <si>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</si>
  <si>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</si>
  <si>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</si>
  <si>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</si>
  <si>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</si>
  <si>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</si>
  <si>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</si>
  <si>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</si>
  <si>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</si>
  <si>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</si>
  <si>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</si>
  <si>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</si>
  <si>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</si>
  <si>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</si>
  <si>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</si>
  <si>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</si>
  <si>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</si>
  <si>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</si>
  <si>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</si>
  <si>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</si>
  <si>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</si>
  <si>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</si>
  <si>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</si>
  <si>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</si>
  <si>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</si>
  <si>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</si>
  <si>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</si>
  <si>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</si>
  <si>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</si>
  <si>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</si>
  <si>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</si>
  <si>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</si>
  <si>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</si>
  <si>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</si>
  <si>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</si>
  <si>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</si>
  <si>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</si>
  <si>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</si>
  <si>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</si>
  <si>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</si>
  <si>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</si>
  <si>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</si>
  <si>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</si>
  <si>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</si>
  <si>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</si>
  <si>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</si>
  <si>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</si>
  <si>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</si>
  <si>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</si>
  <si>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</si>
  <si>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</si>
  <si>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</si>
  <si>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</si>
  <si>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</si>
  <si>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</si>
  <si>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</si>
  <si>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</si>
  <si>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</si>
  <si>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</si>
  <si>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</si>
  <si>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</si>
  <si>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</si>
  <si>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</si>
  <si>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</si>
  <si>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</si>
  <si>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</si>
  <si>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</si>
  <si>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</si>
  <si>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</si>
  <si>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</si>
  <si>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</si>
  <si>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</si>
  <si>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</si>
  <si>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</si>
  <si>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</si>
  <si>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</si>
  <si>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</si>
  <si>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</si>
  <si>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</si>
  <si>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</si>
  <si>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</si>
  <si>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</si>
  <si>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</si>
  <si>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</si>
  <si>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</si>
  <si>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</si>
  <si>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</si>
  <si>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</si>
  <si>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</si>
  <si>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</si>
  <si>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</si>
  <si>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</si>
  <si>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</si>
  <si>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</si>
  <si>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</si>
  <si>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</si>
  <si>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</si>
  <si>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</si>
  <si>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</si>
  <si>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</si>
  <si>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</si>
  <si>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</si>
  <si>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</si>
  <si>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</si>
  <si>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</si>
  <si>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</si>
  <si>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</si>
  <si>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</si>
  <si>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</si>
  <si>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</si>
  <si>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</si>
  <si>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</si>
  <si>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</si>
  <si>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</si>
  <si>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</si>
  <si>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</si>
  <si>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</si>
  <si>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</si>
  <si>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</si>
  <si>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</si>
  <si>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</si>
  <si>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</si>
  <si>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</si>
  <si>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</si>
  <si>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</si>
  <si>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</si>
  <si>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</si>
  <si>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</si>
  <si>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</si>
  <si>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</si>
  <si>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</si>
  <si>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</si>
  <si>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</si>
  <si>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</si>
  <si>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</si>
  <si>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</si>
  <si>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</si>
  <si>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</si>
  <si>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</si>
  <si>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</si>
  <si>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</si>
  <si>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</si>
  <si>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</si>
  <si>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</si>
  <si>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</si>
  <si>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</si>
  <si>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</si>
  <si>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</si>
  <si>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</si>
  <si>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</si>
  <si>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</si>
  <si>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</si>
  <si>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</si>
  <si>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</si>
  <si>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</si>
  <si>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</si>
  <si>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</si>
  <si>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</si>
  <si>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</si>
  <si>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</si>
  <si>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</si>
  <si>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</si>
  <si>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</si>
  <si>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</si>
  <si>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</si>
  <si>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</si>
  <si>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</si>
  <si>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</si>
  <si>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</si>
  <si>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</si>
  <si>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</si>
  <si>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</si>
  <si>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</si>
  <si>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</si>
  <si>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</si>
  <si>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</si>
  <si>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</si>
  <si>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</si>
  <si>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</si>
  <si>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</si>
  <si>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</si>
  <si>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</si>
  <si>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</si>
  <si>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</si>
  <si>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</si>
  <si>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</si>
  <si>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</si>
  <si>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</si>
  <si>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</si>
  <si>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</si>
  <si>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</si>
  <si>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</si>
  <si>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</si>
  <si>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</si>
  <si>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</si>
  <si>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</si>
  <si>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</si>
  <si>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</si>
  <si>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</si>
  <si>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</si>
  <si>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</si>
  <si>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</si>
  <si>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</si>
  <si>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</si>
  <si>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</si>
  <si>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</si>
  <si>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</si>
  <si>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</si>
  <si>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</si>
  <si>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</si>
  <si>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</si>
  <si>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</si>
  <si>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</si>
  <si>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</si>
  <si>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</si>
  <si>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</si>
  <si>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</si>
  <si>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</si>
  <si>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</si>
  <si>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</si>
  <si>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</si>
  <si>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</si>
  <si>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</si>
  <si>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</si>
  <si>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</si>
  <si>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</si>
  <si>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</si>
  <si>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</si>
  <si>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</si>
  <si>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</si>
  <si>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</si>
  <si>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</si>
  <si>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</si>
  <si>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</si>
  <si>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</si>
  <si>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</si>
  <si>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</si>
  <si>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</si>
  <si>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</si>
  <si>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</si>
  <si>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</si>
  <si>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</si>
  <si>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</si>
  <si>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</si>
  <si>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</si>
  <si>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</si>
  <si>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</si>
  <si>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</si>
  <si>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</si>
  <si>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</si>
  <si>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</si>
  <si>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</si>
  <si>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</si>
  <si>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</si>
  <si>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</si>
  <si>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</si>
  <si>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</si>
  <si>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</si>
  <si>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</si>
  <si>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</si>
  <si>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</si>
  <si>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</si>
  <si>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</si>
  <si>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</si>
  <si>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</si>
  <si>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</si>
  <si>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</si>
  <si>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</si>
  <si>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</si>
  <si>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</si>
  <si>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</si>
  <si>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</si>
  <si>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</si>
  <si>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</si>
  <si>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</si>
  <si>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</si>
  <si>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</si>
  <si>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</si>
  <si>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</si>
  <si>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</si>
  <si>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</si>
  <si>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</si>
  <si>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</si>
  <si>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</si>
  <si>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</si>
  <si>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</si>
  <si>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</si>
  <si>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</si>
  <si>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</si>
  <si>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</si>
  <si>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</si>
  <si>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</si>
  <si>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</si>
  <si>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</si>
  <si>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</si>
  <si>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</si>
  <si>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</si>
  <si>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</si>
  <si>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</si>
  <si>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</si>
  <si>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</si>
  <si>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</si>
  <si>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</si>
  <si>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</si>
  <si>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</si>
  <si>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</si>
  <si>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</si>
  <si>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</si>
  <si>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</si>
  <si>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</si>
  <si>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</si>
  <si>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</si>
  <si>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</si>
  <si>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</si>
  <si>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</si>
  <si>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</si>
  <si>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</si>
  <si>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</si>
  <si>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</si>
  <si>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</si>
  <si>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</si>
  <si>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</si>
  <si>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</si>
  <si>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</si>
  <si>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</si>
  <si>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</si>
  <si>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</si>
  <si>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</si>
  <si>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</si>
  <si>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</si>
  <si>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</si>
  <si>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</si>
  <si>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</si>
  <si>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</si>
  <si>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</si>
  <si>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</si>
  <si>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</si>
  <si>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</si>
  <si>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</si>
  <si>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</si>
  <si>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</si>
  <si>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</si>
  <si>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</si>
  <si>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</si>
  <si>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</si>
  <si>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</si>
  <si>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</si>
  <si>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</si>
  <si>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</si>
  <si>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</si>
  <si>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</si>
  <si>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</si>
  <si>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</si>
  <si>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</si>
  <si>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</si>
  <si>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</si>
  <si>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</si>
  <si>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</si>
  <si>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</si>
  <si>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</si>
  <si>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</si>
  <si>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</si>
  <si>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</si>
  <si>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</si>
  <si>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</si>
  <si>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</si>
  <si>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</si>
  <si>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</si>
  <si>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</si>
  <si>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</si>
  <si>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</si>
  <si>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</si>
  <si>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</si>
  <si>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</si>
  <si>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</si>
  <si>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</si>
  <si>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</si>
  <si>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</si>
  <si>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</si>
  <si>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</si>
  <si>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</si>
  <si>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</si>
  <si>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</si>
  <si>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</si>
  <si>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</si>
  <si>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</si>
  <si>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</si>
  <si>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</si>
  <si>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</si>
  <si>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</si>
  <si>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</si>
  <si>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</si>
  <si>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</si>
  <si>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</si>
  <si>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</si>
  <si>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</si>
  <si>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</si>
  <si>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</si>
  <si>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</si>
  <si>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</si>
  <si>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</si>
  <si>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</si>
  <si>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</si>
  <si>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</si>
  <si>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</si>
  <si>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</si>
  <si>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</si>
  <si>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</si>
  <si>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</si>
  <si>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</si>
  <si>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</si>
  <si>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</si>
  <si>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</si>
  <si>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</si>
  <si>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</si>
  <si>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</si>
  <si>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</si>
  <si>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</si>
  <si>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</si>
  <si>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</si>
  <si>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</si>
  <si>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</si>
  <si>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</si>
  <si>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</si>
  <si>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</si>
  <si>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</si>
  <si>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</si>
  <si>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</si>
  <si>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</si>
  <si>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</si>
  <si>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</si>
  <si>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</si>
  <si>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</si>
  <si>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</si>
  <si>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</si>
  <si>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</si>
  <si>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</si>
  <si>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</si>
  <si>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</si>
  <si>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</si>
  <si>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</si>
  <si>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</si>
  <si>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</si>
  <si>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</si>
  <si>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</si>
  <si>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</si>
  <si>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</si>
  <si>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</si>
  <si>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</si>
  <si>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</si>
  <si>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</si>
  <si>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</si>
  <si>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</si>
  <si>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</si>
  <si>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</si>
  <si>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</si>
  <si>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</si>
  <si>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</si>
  <si>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</si>
  <si>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</si>
  <si>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</si>
  <si>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</si>
  <si>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</si>
  <si>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</si>
  <si>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</si>
  <si>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</si>
  <si>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</si>
  <si>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</si>
  <si>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</si>
  <si>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</si>
  <si>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</si>
  <si>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</si>
  <si>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</si>
  <si>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</si>
  <si>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</si>
  <si>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</si>
  <si>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</si>
  <si>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</si>
  <si>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</si>
  <si>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</si>
  <si>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</si>
  <si>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</si>
  <si>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</si>
  <si>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</si>
  <si>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</si>
  <si>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</si>
  <si>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</si>
  <si>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</si>
  <si>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</si>
  <si>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</si>
  <si>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</si>
  <si>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</si>
  <si>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</si>
  <si>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</si>
  <si>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</si>
  <si>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</si>
  <si>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</si>
  <si>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</si>
  <si>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</si>
  <si>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</si>
  <si>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</si>
  <si>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</si>
  <si>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</si>
  <si>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</si>
  <si>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</si>
  <si>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</si>
  <si>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</si>
  <si>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</si>
  <si>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</si>
  <si>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</si>
  <si>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</si>
  <si>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</si>
  <si>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</si>
  <si>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</si>
  <si>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</si>
  <si>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</si>
  <si>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</si>
  <si>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</si>
  <si>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</si>
  <si>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</si>
  <si>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</si>
  <si>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</si>
  <si>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</si>
  <si>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</si>
  <si>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</si>
  <si>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</si>
  <si>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</si>
  <si>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</si>
  <si>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</si>
  <si>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</si>
  <si>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</si>
  <si>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</si>
  <si>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</si>
  <si>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</si>
  <si>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</si>
  <si>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</si>
  <si>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</si>
  <si>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</si>
  <si>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</si>
  <si>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</si>
  <si>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</si>
  <si>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</si>
  <si>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</si>
  <si>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</si>
  <si>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</si>
  <si>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</si>
  <si>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</si>
  <si>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</si>
  <si>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</si>
  <si>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</si>
  <si>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</si>
  <si>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</si>
  <si>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</si>
  <si>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</si>
  <si>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</si>
  <si>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</si>
  <si>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</si>
  <si>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</si>
  <si>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</si>
  <si>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</si>
  <si>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</si>
  <si>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</si>
  <si>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</si>
  <si>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</si>
  <si>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</si>
  <si>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</si>
  <si>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</si>
  <si>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</si>
  <si>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</si>
  <si>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</si>
  <si>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</si>
  <si>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</si>
  <si>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</si>
  <si>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</si>
  <si>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</si>
  <si>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</si>
  <si>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</si>
  <si>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</si>
  <si>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</si>
  <si>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</si>
  <si>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</si>
  <si>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</si>
  <si>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</si>
  <si>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</si>
  <si>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</si>
  <si>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</si>
  <si>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</si>
  <si>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</si>
  <si>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</si>
  <si>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</si>
  <si>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</si>
  <si>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</si>
  <si>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</si>
  <si>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</si>
  <si>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</si>
  <si>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</si>
  <si>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</si>
  <si>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</si>
  <si>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</si>
  <si>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</si>
  <si>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</si>
  <si>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</si>
  <si>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</si>
  <si>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</si>
  <si>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</si>
  <si>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</si>
  <si>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</si>
  <si>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</si>
  <si>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</si>
  <si>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</si>
  <si>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</si>
  <si>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</si>
  <si>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</si>
  <si>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</si>
  <si>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</si>
  <si>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</si>
  <si>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</si>
  <si>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</si>
  <si>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</si>
  <si>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</si>
  <si>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</si>
  <si>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</si>
  <si>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</si>
  <si>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</si>
  <si>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</si>
  <si>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</si>
  <si>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</si>
  <si>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</si>
  <si>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</si>
  <si>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</si>
  <si>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</si>
  <si>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</si>
  <si>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</si>
  <si>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</si>
  <si>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</si>
  <si>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</si>
  <si>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</si>
  <si>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</si>
  <si>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</si>
  <si>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</si>
  <si>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</si>
  <si>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</si>
  <si>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</si>
  <si>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</si>
  <si>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</si>
  <si>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</si>
  <si>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</si>
  <si>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</si>
  <si>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</si>
  <si>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</si>
  <si>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</si>
  <si>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</si>
  <si>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</si>
  <si>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</si>
  <si>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</si>
  <si>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</si>
  <si>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</si>
  <si>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</si>
  <si>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</si>
  <si>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</si>
  <si>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</si>
  <si>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</si>
  <si>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</si>
  <si>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</si>
  <si>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</si>
  <si>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</si>
  <si>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</si>
  <si>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</si>
  <si>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</si>
  <si>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</si>
  <si>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</si>
  <si>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</si>
  <si>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</si>
  <si>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</si>
  <si>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</si>
  <si>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</si>
  <si>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</si>
  <si>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</si>
  <si>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</si>
  <si>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</si>
  <si>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</si>
  <si>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</si>
  <si>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</si>
  <si>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</si>
  <si>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</si>
  <si>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</si>
  <si>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</si>
  <si>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</si>
  <si>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</si>
  <si>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</si>
  <si>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</si>
  <si>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</si>
  <si>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</si>
  <si>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</si>
  <si>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</si>
  <si>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</si>
  <si>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</si>
  <si>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</si>
  <si>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</si>
  <si>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</si>
  <si>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</si>
  <si>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</si>
  <si>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</si>
  <si>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</si>
  <si>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</si>
  <si>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</si>
  <si>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</si>
  <si>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</si>
  <si>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</si>
  <si>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</si>
  <si>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</si>
  <si>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</si>
  <si>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</si>
  <si>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</si>
  <si>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</si>
  <si>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</si>
  <si>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</si>
  <si>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</si>
  <si>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</si>
  <si>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</si>
  <si>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</si>
  <si>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</si>
  <si>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</si>
  <si>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</si>
  <si>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</si>
  <si>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</si>
  <si>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</si>
  <si>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</si>
  <si>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</si>
  <si>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</si>
  <si>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</si>
  <si>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</si>
  <si>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</si>
  <si>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</si>
  <si>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</si>
  <si>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</si>
  <si>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</si>
  <si>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</si>
  <si>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</si>
  <si>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</si>
  <si>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</si>
  <si>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</si>
  <si>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</si>
  <si>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</si>
  <si>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</si>
  <si>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</si>
  <si>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</si>
  <si>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</si>
  <si>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</si>
  <si>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</si>
  <si>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</si>
  <si>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</si>
  <si>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</si>
  <si>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</si>
  <si>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</si>
  <si>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</si>
  <si>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</si>
  <si>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</si>
  <si>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</si>
  <si>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</si>
  <si>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</si>
  <si>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</si>
  <si>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</si>
  <si>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</si>
  <si>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</si>
  <si>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</si>
  <si>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</si>
  <si>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</si>
  <si>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</si>
  <si>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</si>
  <si>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</si>
  <si>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</si>
  <si>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</si>
  <si>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</si>
  <si>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</si>
  <si>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</si>
  <si>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</si>
  <si>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</si>
  <si>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</si>
  <si>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</si>
  <si>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</si>
  <si>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</si>
  <si>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</si>
  <si>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</si>
  <si>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</si>
  <si>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</si>
  <si>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</si>
  <si>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</si>
  <si>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</si>
  <si>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</si>
  <si>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</si>
  <si>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</si>
  <si>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</si>
  <si>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</si>
  <si>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</si>
  <si>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</si>
  <si>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</si>
  <si>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</si>
  <si>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</si>
  <si>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</si>
  <si>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</si>
  <si>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</si>
  <si>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</si>
  <si>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</si>
  <si>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</si>
  <si>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</si>
  <si>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</si>
  <si>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</si>
  <si>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</si>
  <si>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</si>
  <si>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</si>
  <si>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</si>
  <si>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</si>
  <si>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</si>
  <si>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</si>
  <si>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</si>
  <si>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</si>
  <si>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</si>
  <si>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</si>
  <si>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</si>
  <si>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</si>
  <si>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</si>
  <si>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</si>
  <si>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</si>
  <si>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</si>
  <si>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</si>
  <si>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</si>
  <si>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</si>
  <si>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</si>
  <si>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</si>
  <si>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</si>
  <si>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</si>
  <si>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</si>
  <si>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</si>
  <si>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</si>
  <si>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</si>
  <si>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</si>
  <si>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</si>
  <si>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</si>
  <si>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</si>
  <si>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</si>
  <si>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</si>
  <si>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</si>
  <si>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</si>
  <si>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</si>
  <si>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</si>
  <si>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</si>
  <si>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</si>
  <si>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</si>
  <si>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</si>
  <si>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</si>
  <si>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</si>
  <si>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</si>
  <si>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</si>
  <si>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</si>
  <si>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</si>
  <si>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</si>
  <si>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</si>
  <si>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</si>
  <si>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</si>
  <si>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</si>
  <si>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</si>
  <si>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</si>
  <si>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</si>
  <si>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</si>
  <si>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</si>
  <si>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</si>
  <si>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</si>
  <si>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</si>
  <si>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</si>
  <si>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</si>
  <si>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</si>
  <si>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</si>
  <si>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</si>
  <si>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</si>
  <si>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</si>
  <si>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</si>
  <si>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</si>
  <si>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</si>
  <si>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</si>
  <si>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</si>
  <si>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</si>
  <si>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</si>
  <si>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</si>
  <si>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</si>
  <si>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</si>
  <si>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</si>
  <si>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</si>
  <si>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</si>
  <si>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</si>
  <si>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</si>
  <si>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</si>
  <si>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</si>
  <si>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</si>
  <si>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</si>
  <si>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</si>
  <si>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</si>
  <si>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</si>
  <si>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</si>
  <si>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</si>
  <si>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</si>
  <si>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</si>
  <si>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</si>
  <si>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</si>
  <si>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</si>
  <si>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</si>
  <si>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</si>
  <si>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</si>
  <si>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</si>
  <si>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</si>
  <si>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</si>
  <si>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</si>
  <si>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</si>
  <si>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</si>
  <si>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</si>
  <si>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</si>
  <si>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</si>
  <si>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</si>
  <si>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</si>
  <si>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</si>
  <si>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</si>
  <si>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</si>
  <si>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</si>
  <si>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</si>
  <si>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</si>
  <si>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</si>
  <si>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</si>
  <si>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</si>
  <si>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</si>
  <si>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</si>
  <si>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</si>
  <si>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</si>
  <si>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</si>
  <si>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</si>
  <si>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</si>
  <si>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</si>
  <si>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</si>
  <si>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</si>
  <si>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</si>
  <si>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</si>
  <si>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</si>
  <si>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</si>
  <si>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</si>
  <si>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</si>
  <si>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</si>
  <si>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</si>
  <si>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</si>
  <si>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</si>
  <si>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</si>
  <si>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</si>
  <si>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</si>
  <si>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</si>
  <si>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</si>
  <si>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</si>
  <si>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</si>
  <si>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</si>
  <si>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</si>
  <si>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</si>
  <si>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</si>
  <si>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</si>
  <si>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</si>
  <si>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</si>
  <si>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</si>
  <si>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</si>
  <si>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</si>
  <si>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</si>
  <si>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</si>
  <si>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</si>
  <si>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</si>
  <si>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</si>
  <si>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</si>
  <si>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</si>
  <si>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</si>
  <si>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</si>
  <si>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</si>
  <si>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</si>
  <si>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</si>
  <si>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</si>
  <si>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</si>
  <si>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</si>
  <si>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</si>
  <si>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</si>
  <si>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</si>
  <si>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</si>
  <si>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</si>
  <si>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</si>
  <si>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</si>
  <si>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</si>
  <si>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</si>
  <si>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</si>
  <si>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</si>
  <si>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</si>
  <si>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</si>
  <si>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</si>
  <si>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</si>
  <si>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</si>
  <si>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</si>
  <si>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</si>
  <si>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</si>
  <si>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</si>
  <si>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</si>
  <si>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</si>
  <si>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</si>
  <si>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</si>
  <si>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</si>
  <si>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</si>
  <si>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</si>
  <si>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</si>
  <si>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</si>
  <si>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</si>
  <si>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</si>
  <si>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</si>
  <si>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</si>
  <si>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</si>
  <si>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</si>
  <si>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</si>
  <si>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</si>
  <si>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</si>
  <si>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</si>
  <si>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</si>
  <si>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</si>
  <si>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</si>
  <si>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</si>
  <si>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</si>
  <si>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</si>
  <si>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</si>
  <si>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</si>
  <si>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</si>
  <si>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</si>
  <si>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</si>
  <si>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</si>
  <si>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</si>
  <si>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</si>
  <si>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</si>
  <si>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</si>
  <si>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</si>
  <si>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</si>
  <si>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</si>
  <si>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</si>
  <si>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</si>
  <si>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</si>
  <si>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</si>
  <si>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</si>
  <si>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</si>
  <si>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</si>
  <si>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</si>
  <si>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</si>
  <si>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</si>
  <si>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</si>
  <si>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</si>
  <si>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</si>
  <si>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</si>
  <si>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</si>
  <si>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</si>
  <si>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</si>
  <si>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</si>
  <si>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</si>
  <si>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</si>
  <si>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</si>
  <si>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</si>
  <si>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</si>
  <si>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</si>
  <si>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</si>
  <si>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</si>
  <si>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</si>
  <si>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</si>
  <si>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</si>
  <si>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</si>
  <si>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</si>
  <si>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</si>
  <si>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</si>
  <si>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</si>
  <si>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</si>
  <si>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</si>
  <si>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</si>
  <si>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</si>
  <si>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</si>
  <si>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</si>
  <si>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</si>
  <si>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</si>
  <si>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</si>
  <si>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</si>
  <si>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</si>
  <si>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</si>
  <si>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</si>
  <si>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</si>
  <si>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</si>
  <si>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</si>
  <si>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</si>
  <si>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</si>
  <si>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</si>
  <si>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</si>
  <si>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</si>
  <si>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</si>
  <si>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</si>
  <si>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</si>
  <si>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</si>
  <si>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</si>
  <si>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</si>
  <si>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</si>
  <si>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</si>
  <si>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</si>
  <si>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</si>
  <si>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</si>
  <si>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</si>
  <si>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</si>
  <si>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</si>
  <si>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</si>
  <si>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</si>
  <si>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</si>
  <si>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</si>
  <si>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</si>
  <si>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</si>
  <si>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</si>
  <si>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</si>
  <si>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</si>
  <si>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</si>
  <si>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</si>
  <si>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</si>
  <si>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</si>
  <si>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</si>
  <si>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</si>
  <si>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</si>
  <si>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</si>
  <si>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</si>
  <si>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</si>
  <si>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</si>
  <si>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</si>
  <si>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</si>
  <si>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</si>
  <si>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</si>
  <si>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</si>
  <si>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</si>
  <si>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</si>
  <si>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</si>
  <si>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</si>
  <si>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</si>
  <si>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</si>
  <si>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</si>
  <si>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</si>
  <si>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</si>
  <si>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</si>
  <si>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</si>
  <si>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</si>
  <si>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</si>
  <si>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</si>
  <si>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</si>
  <si>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</si>
  <si>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</si>
  <si>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</si>
  <si>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</si>
  <si>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</si>
  <si>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</si>
  <si>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</si>
  <si>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</si>
  <si>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</si>
  <si>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</si>
  <si>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</si>
  <si>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</si>
  <si>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</si>
  <si>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</si>
  <si>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</si>
  <si>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</si>
  <si>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</si>
  <si>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</si>
  <si>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</si>
  <si>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</si>
  <si>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</si>
  <si>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</si>
  <si>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</si>
  <si>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</si>
  <si>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</si>
  <si>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</si>
  <si>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</si>
  <si>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</si>
  <si>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</si>
  <si>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</si>
  <si>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</si>
  <si>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</si>
  <si>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</si>
  <si>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</si>
  <si>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</si>
  <si>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</si>
  <si>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</si>
  <si>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</si>
  <si>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</si>
  <si>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</si>
  <si>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</si>
  <si>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</si>
  <si>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</si>
  <si>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</si>
  <si>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</si>
  <si>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</si>
  <si>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</si>
  <si>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</si>
  <si>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</si>
  <si>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</si>
  <si>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</si>
  <si>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</si>
  <si>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</si>
  <si>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</si>
  <si>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</si>
  <si>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</si>
  <si>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</si>
  <si>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</si>
  <si>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</si>
  <si>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</si>
  <si>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</si>
  <si>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</si>
  <si>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</si>
  <si>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</si>
  <si>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</si>
  <si>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</si>
  <si>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</si>
  <si>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</si>
  <si>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</si>
  <si>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</si>
  <si>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</si>
  <si>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</si>
  <si>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</si>
  <si>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</si>
  <si>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</si>
  <si>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</si>
  <si>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</si>
  <si>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</si>
  <si>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</si>
  <si>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</si>
  <si>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</si>
  <si>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</si>
  <si>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</si>
  <si>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</si>
  <si>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</si>
  <si>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</si>
  <si>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</si>
  <si>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</si>
  <si>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</si>
  <si>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</si>
  <si>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</si>
  <si>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</si>
  <si>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</si>
  <si>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</si>
  <si>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</si>
  <si>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</si>
  <si>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</si>
  <si>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</si>
  <si>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</si>
  <si>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</si>
  <si>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</si>
  <si>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</si>
  <si>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</si>
  <si>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</si>
  <si>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</si>
  <si>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</si>
  <si>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</si>
  <si>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</si>
  <si>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</si>
  <si>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</si>
  <si>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</si>
  <si>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</si>
  <si>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</si>
  <si>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</si>
  <si>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</si>
  <si>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</si>
  <si>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</si>
  <si>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</si>
  <si>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</si>
  <si>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</si>
  <si>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</si>
  <si>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</si>
  <si>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</si>
  <si>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</si>
  <si>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</si>
  <si>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</si>
  <si>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</si>
  <si>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</si>
  <si>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</si>
  <si>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</si>
  <si>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</si>
  <si>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</si>
  <si>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</si>
  <si>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</si>
  <si>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</si>
  <si>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</si>
  <si>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</si>
  <si>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</si>
  <si>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</si>
  <si>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</si>
  <si>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</si>
  <si>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</si>
  <si>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</si>
  <si>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</si>
  <si>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</si>
  <si>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</si>
  <si>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</si>
  <si>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</si>
  <si>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</si>
  <si>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</si>
  <si>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</si>
  <si>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</si>
  <si>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</si>
  <si>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</si>
  <si>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</si>
  <si>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</si>
  <si>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</si>
  <si>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</si>
  <si>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</si>
  <si>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</si>
  <si>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</si>
  <si>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</si>
  <si>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</si>
  <si>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</si>
  <si>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</si>
  <si>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</si>
  <si>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</si>
  <si>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</si>
  <si>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</si>
  <si>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</si>
  <si>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</si>
  <si>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</si>
  <si>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</si>
  <si>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</si>
  <si>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</si>
  <si>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</si>
  <si>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</si>
  <si>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</si>
  <si>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</si>
  <si>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</si>
  <si>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</si>
  <si>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</si>
  <si>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</si>
  <si>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</si>
  <si>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</si>
  <si>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</si>
  <si>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</si>
  <si>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</si>
  <si>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</si>
  <si>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</si>
  <si>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</si>
  <si>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</si>
  <si>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</si>
  <si>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</si>
  <si>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</si>
  <si>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</si>
  <si>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</si>
  <si>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</si>
  <si>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</si>
  <si>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</si>
  <si>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</si>
  <si>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</si>
  <si>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</si>
  <si>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</si>
  <si>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</si>
  <si>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</si>
  <si>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</si>
  <si>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</si>
  <si>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</si>
  <si>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</si>
  <si>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</si>
  <si>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</si>
  <si>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</si>
  <si>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</si>
  <si>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</si>
  <si>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</si>
  <si>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</si>
  <si>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</si>
  <si>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</si>
  <si>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</si>
  <si>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</si>
  <si>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</si>
  <si>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</si>
  <si>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</si>
  <si>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</si>
  <si>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</si>
  <si>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</si>
  <si>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</si>
  <si>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</si>
  <si>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</si>
  <si>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</si>
  <si>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</si>
  <si>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</si>
  <si>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</si>
  <si>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</si>
  <si>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</si>
  <si>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</si>
  <si>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</si>
  <si>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</si>
  <si>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</si>
  <si>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</si>
  <si>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</si>
  <si>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</si>
  <si>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</si>
  <si>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</si>
  <si>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</si>
  <si>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</si>
  <si>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</si>
  <si>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</si>
  <si>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</si>
  <si>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</si>
  <si>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</si>
  <si>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</si>
  <si>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</si>
  <si>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</si>
  <si>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</si>
  <si>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</si>
  <si>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</si>
  <si>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</si>
  <si>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</si>
  <si>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</si>
  <si>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</si>
  <si>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</si>
  <si>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</si>
  <si>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</si>
  <si>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</si>
  <si>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</si>
  <si>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</si>
  <si>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</si>
  <si>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</si>
  <si>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</si>
  <si>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</si>
  <si>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</si>
  <si>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</si>
  <si>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</si>
  <si>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</si>
  <si>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</si>
  <si>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</si>
  <si>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</si>
  <si>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</si>
  <si>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</si>
  <si>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</si>
  <si>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</si>
  <si>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</si>
  <si>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</si>
  <si>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</si>
  <si>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</si>
  <si>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</si>
  <si>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</si>
  <si>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</si>
  <si>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</si>
  <si>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</si>
  <si>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</si>
  <si>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</si>
  <si>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</si>
  <si>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</si>
  <si>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</si>
  <si>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</si>
  <si>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</si>
  <si>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</si>
  <si>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</si>
  <si>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</si>
  <si>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</si>
  <si>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</si>
  <si>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</si>
  <si>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</si>
  <si>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</si>
  <si>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</si>
  <si>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</si>
  <si>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</si>
  <si>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</si>
  <si>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</si>
  <si>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</si>
  <si>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</si>
  <si>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</si>
  <si>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</si>
  <si>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</si>
  <si>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</si>
  <si>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</si>
  <si>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</si>
  <si>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</si>
  <si>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</si>
  <si>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</si>
  <si>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</si>
  <si>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</si>
  <si>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</si>
  <si>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</si>
  <si>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</si>
  <si>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</si>
  <si>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</si>
  <si>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</si>
  <si>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</si>
  <si>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</si>
  <si>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</si>
  <si>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</si>
  <si>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</si>
  <si>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</si>
  <si>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</si>
  <si>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</si>
  <si>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</si>
  <si>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</si>
  <si>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</si>
  <si>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</si>
  <si>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</si>
  <si>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</si>
  <si>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</si>
  <si>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</si>
  <si>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</si>
  <si>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</si>
  <si>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</si>
  <si>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</si>
  <si>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</si>
  <si>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</si>
  <si>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</si>
  <si>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</si>
  <si>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</si>
  <si>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</si>
  <si>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</si>
  <si>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</si>
  <si>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</si>
  <si>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</si>
  <si>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</si>
  <si>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</si>
  <si>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</si>
  <si>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</si>
  <si>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</si>
  <si>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</si>
  <si>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</si>
  <si>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</si>
  <si>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</si>
  <si>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</si>
  <si>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</si>
  <si>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</si>
  <si>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</si>
  <si>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</si>
  <si>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</si>
  <si>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</si>
  <si>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</si>
  <si>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</si>
  <si>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</si>
  <si>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</si>
  <si>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</si>
  <si>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</si>
  <si>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</si>
  <si>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</si>
  <si>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</si>
  <si>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</si>
  <si>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</si>
  <si>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</si>
  <si>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</si>
  <si>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</si>
  <si>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</si>
  <si>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</si>
  <si>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</si>
  <si>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</si>
  <si>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</si>
  <si>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</si>
  <si>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</si>
  <si>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</si>
  <si>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</si>
  <si>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</si>
  <si>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</si>
  <si>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</si>
  <si>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</si>
  <si>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</si>
  <si>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</si>
  <si>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</si>
  <si>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</si>
  <si>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</si>
  <si>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</si>
  <si>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</si>
  <si>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</si>
  <si>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</si>
  <si>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</si>
  <si>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</si>
  <si>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</si>
  <si>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</si>
  <si>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</si>
  <si>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</si>
  <si>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</si>
  <si>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</si>
  <si>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</si>
  <si>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</si>
  <si>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</si>
  <si>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</si>
  <si>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</si>
  <si>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</si>
  <si>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</si>
  <si>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</si>
  <si>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</si>
  <si>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</si>
  <si>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</si>
  <si>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</si>
  <si>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</si>
  <si>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</si>
  <si>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</si>
  <si>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</si>
  <si>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</si>
  <si>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</si>
  <si>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</si>
  <si>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</si>
  <si>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</si>
  <si>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</si>
  <si>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</si>
  <si>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</si>
  <si>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</si>
  <si>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</si>
  <si>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</si>
  <si>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</si>
  <si>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</si>
  <si>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</si>
  <si>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</si>
  <si>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</si>
  <si>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</si>
  <si>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</si>
  <si>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</si>
  <si>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</si>
  <si>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</si>
  <si>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</si>
  <si>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</si>
  <si>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</si>
  <si>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</si>
  <si>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</si>
  <si>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</si>
  <si>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</si>
  <si>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</si>
  <si>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</si>
  <si>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</si>
  <si>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</si>
  <si>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</si>
  <si>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</si>
  <si>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</si>
  <si>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</si>
  <si>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</si>
  <si>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</si>
  <si>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</si>
  <si>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</si>
  <si>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</si>
  <si>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</si>
  <si>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</si>
  <si>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</si>
  <si>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</si>
  <si>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</si>
  <si>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</si>
  <si>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</si>
  <si>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</si>
  <si>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</si>
  <si>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</si>
  <si>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</si>
  <si>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</si>
  <si>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</si>
  <si>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</si>
  <si>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</si>
  <si>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</si>
  <si>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</si>
  <si>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</si>
  <si>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</si>
  <si>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</si>
  <si>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</si>
  <si>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</si>
  <si>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</si>
  <si>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</si>
  <si>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</si>
  <si>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</si>
  <si>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</si>
  <si>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</si>
  <si>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</si>
  <si>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</si>
  <si>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</si>
  <si>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</si>
  <si>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</si>
  <si>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</si>
  <si>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</si>
  <si>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</si>
  <si>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</si>
  <si>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</si>
  <si>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</si>
  <si>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</si>
  <si>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</si>
  <si>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</si>
  <si>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</si>
  <si>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</si>
  <si>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</si>
  <si>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</si>
  <si>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</si>
  <si>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</si>
  <si>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</si>
  <si>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</si>
  <si>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</si>
  <si>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</si>
  <si>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</si>
  <si>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</si>
  <si>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</si>
  <si>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</si>
  <si>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</si>
  <si>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</si>
  <si>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</si>
  <si>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</si>
  <si>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</si>
  <si>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</si>
  <si>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</si>
  <si>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</si>
  <si>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</si>
  <si>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</si>
  <si>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</si>
  <si>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</si>
  <si>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</si>
  <si>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</si>
  <si>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</si>
  <si>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</si>
  <si>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</si>
  <si>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</si>
  <si>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</si>
  <si>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</si>
  <si>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</si>
  <si>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</si>
  <si>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</si>
  <si>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</si>
  <si>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</si>
  <si>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</si>
  <si>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</si>
  <si>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</si>
  <si>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</si>
  <si>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</si>
  <si>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</si>
  <si>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</si>
  <si>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</si>
  <si>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</si>
  <si>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</si>
  <si>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</si>
  <si>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</si>
  <si>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</si>
  <si>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</si>
  <si>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</si>
  <si>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</si>
  <si>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</si>
  <si>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</si>
  <si>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</si>
  <si>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</si>
  <si>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</si>
  <si>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</si>
  <si>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</si>
  <si>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</si>
  <si>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</si>
  <si>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</si>
  <si>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</si>
  <si>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</si>
  <si>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</si>
  <si>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</si>
  <si>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</si>
  <si>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</si>
  <si>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</si>
  <si>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</si>
  <si>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</si>
  <si>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</si>
  <si>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</si>
  <si>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</si>
  <si>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</si>
  <si>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</si>
  <si>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</si>
  <si>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</si>
  <si>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</si>
  <si>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</si>
  <si>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</si>
  <si>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</si>
  <si>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</si>
  <si>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</si>
  <si>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</si>
  <si>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</si>
  <si>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</si>
  <si>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</si>
  <si>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</si>
  <si>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</si>
  <si>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</si>
  <si>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</si>
  <si>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</si>
  <si>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</si>
  <si>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</si>
  <si>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</si>
  <si>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</si>
  <si>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</si>
  <si>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</si>
  <si>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</si>
  <si>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</si>
  <si>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</si>
  <si>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</si>
  <si>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</si>
  <si>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</si>
  <si>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</si>
  <si>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</si>
  <si>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</si>
  <si>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</si>
  <si>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</si>
  <si>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</si>
  <si>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</si>
  <si>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</si>
  <si>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</si>
  <si>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</si>
  <si>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</si>
  <si>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</si>
  <si>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</si>
  <si>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</si>
  <si>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</si>
  <si>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</si>
  <si>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</si>
  <si>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</si>
  <si>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</si>
  <si>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</si>
  <si>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</si>
  <si>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</si>
  <si>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</si>
  <si>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</si>
  <si>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</si>
  <si>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</si>
  <si>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</si>
  <si>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</si>
  <si>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</si>
  <si>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</si>
  <si>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</si>
  <si>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</si>
  <si>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</si>
  <si>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</si>
  <si>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</si>
  <si>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</si>
  <si>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</si>
  <si>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</si>
  <si>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</si>
  <si>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</si>
  <si>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</si>
  <si>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</si>
  <si>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</si>
  <si>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</si>
  <si>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</si>
  <si>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</si>
  <si>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</si>
  <si>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</si>
  <si>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</si>
  <si>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</si>
  <si>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</si>
  <si>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</si>
  <si>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</si>
  <si>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</si>
  <si>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</si>
  <si>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</si>
  <si>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</si>
  <si>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</si>
  <si>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</si>
  <si>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</si>
  <si>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</si>
  <si>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</si>
  <si>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</si>
  <si>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</si>
  <si>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</si>
  <si>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</si>
  <si>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</si>
  <si>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</si>
  <si>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</si>
  <si>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</si>
  <si>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</si>
  <si>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</si>
  <si>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</si>
  <si>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</si>
  <si>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</si>
  <si>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</si>
  <si>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</si>
  <si>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</si>
  <si>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</si>
  <si>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</si>
  <si>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</si>
  <si>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</si>
  <si>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</si>
  <si>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</si>
  <si>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</si>
  <si>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</si>
  <si>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</si>
  <si>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</si>
  <si>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</si>
  <si>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</si>
  <si>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</si>
  <si>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</si>
  <si>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</si>
  <si>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</si>
  <si>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</si>
  <si>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</si>
  <si>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</si>
  <si>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</si>
  <si>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</si>
  <si>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</si>
  <si>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</si>
  <si>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</si>
  <si>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</si>
  <si>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</si>
  <si>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</si>
  <si>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</si>
  <si>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</si>
  <si>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</si>
  <si>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</si>
  <si>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</si>
  <si>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</si>
  <si>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</si>
  <si>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</si>
  <si>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</si>
  <si>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</si>
  <si>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</si>
  <si>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</si>
  <si>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</si>
  <si>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</si>
  <si>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</si>
  <si>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</si>
  <si>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</si>
  <si>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</si>
  <si>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</si>
  <si>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</si>
  <si>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</si>
  <si>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</si>
  <si>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</si>
  <si>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</si>
  <si>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</si>
  <si>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</si>
  <si>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</si>
  <si>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</si>
  <si>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</si>
  <si>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</si>
  <si>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</si>
  <si>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</si>
  <si>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</si>
  <si>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</si>
  <si>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</si>
  <si>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</si>
  <si>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</si>
  <si>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</si>
  <si>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</si>
  <si>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</si>
  <si>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</si>
  <si>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</si>
  <si>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</si>
  <si>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</si>
  <si>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</si>
  <si>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</si>
  <si>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</si>
  <si>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</si>
  <si>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</si>
  <si>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</si>
  <si>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</si>
  <si>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</si>
  <si>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</si>
  <si>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</si>
  <si>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</si>
  <si>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</si>
  <si>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</si>
  <si>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</si>
  <si>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</si>
  <si>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</si>
  <si>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</si>
  <si>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</si>
  <si>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</si>
  <si>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</si>
  <si>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</si>
  <si>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</si>
  <si>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</si>
  <si>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</si>
  <si>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</si>
  <si>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</si>
  <si>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</si>
  <si>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</si>
  <si>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</si>
  <si>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</si>
  <si>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</si>
  <si>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</si>
  <si>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</si>
  <si>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</si>
  <si>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</si>
  <si>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</si>
  <si>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</si>
  <si>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</si>
  <si>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</si>
  <si>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</si>
  <si>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</si>
  <si>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</si>
  <si>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</si>
  <si>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</si>
  <si>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</si>
  <si>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</si>
  <si>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</si>
  <si>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</si>
  <si>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</si>
  <si>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</si>
  <si>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</si>
  <si>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</si>
  <si>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</si>
  <si>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</si>
  <si>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</si>
  <si>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</si>
  <si>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</si>
  <si>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</si>
  <si>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</si>
  <si>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</si>
  <si>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</si>
  <si>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</si>
  <si>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</si>
  <si>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</si>
  <si>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</si>
  <si>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</si>
  <si>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</si>
  <si>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</si>
  <si>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</si>
  <si>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</si>
  <si>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</si>
  <si>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</si>
  <si>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</si>
  <si>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</si>
  <si>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</si>
  <si>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</si>
  <si>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</si>
  <si>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</si>
  <si>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</si>
  <si>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</si>
  <si>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</si>
  <si>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</si>
  <si>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</si>
  <si>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</si>
  <si>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</si>
  <si>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</si>
  <si>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</si>
  <si>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</si>
  <si>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</si>
  <si>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</si>
  <si>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</si>
  <si>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</si>
  <si>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</si>
  <si>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</si>
  <si>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</si>
  <si>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</si>
  <si>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</si>
  <si>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</si>
  <si>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</si>
  <si>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</si>
  <si>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</si>
  <si>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</si>
  <si>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</si>
  <si>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</si>
  <si>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</si>
  <si>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</si>
  <si>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</si>
  <si>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</si>
  <si>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</si>
  <si>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</si>
  <si>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</si>
  <si>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</si>
  <si>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</si>
  <si>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</si>
  <si>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</si>
  <si>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</si>
  <si>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</si>
  <si>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</si>
  <si>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</si>
  <si>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</si>
  <si>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</si>
  <si>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</si>
  <si>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</si>
  <si>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</si>
  <si>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</si>
  <si>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</si>
  <si>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</si>
  <si>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</si>
  <si>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</si>
  <si>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</si>
  <si>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</si>
  <si>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</si>
  <si>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</si>
  <si>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</si>
  <si>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</si>
  <si>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</si>
  <si>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</si>
  <si>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</si>
  <si>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</si>
  <si>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</si>
  <si>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</si>
  <si>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</si>
  <si>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</si>
  <si>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</si>
  <si>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</si>
  <si>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</si>
  <si>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</si>
  <si>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</si>
  <si>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</si>
  <si>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</si>
  <si>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</si>
  <si>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</si>
  <si>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</si>
  <si>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</si>
  <si>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</si>
  <si>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</si>
  <si>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</si>
  <si>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</si>
  <si>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</si>
  <si>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</si>
  <si>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</si>
  <si>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</si>
  <si>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</si>
  <si>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</si>
  <si>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</si>
  <si>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</si>
  <si>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</si>
  <si>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</si>
  <si>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</si>
  <si>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</si>
  <si>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</si>
  <si>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</si>
  <si>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</si>
  <si>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</si>
  <si>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</si>
  <si>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</si>
  <si>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</si>
  <si>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</si>
  <si>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</si>
  <si>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</si>
  <si>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</si>
  <si>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</si>
  <si>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</si>
  <si>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</si>
  <si>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</si>
  <si>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</si>
  <si>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</si>
  <si>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</si>
  <si>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</si>
  <si>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</si>
  <si>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</si>
  <si>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</si>
  <si>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</si>
  <si>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</si>
  <si>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</si>
  <si>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</si>
  <si>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</si>
  <si>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</si>
  <si>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</si>
  <si>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</si>
  <si>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</si>
  <si>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</si>
  <si>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</si>
  <si>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</si>
  <si>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</si>
  <si>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</si>
  <si>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</si>
  <si>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</si>
  <si>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</si>
  <si>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</si>
  <si>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</si>
  <si>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</si>
  <si>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</si>
  <si>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</si>
  <si>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</si>
  <si>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</si>
  <si>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</si>
  <si>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</si>
  <si>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</si>
  <si>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</si>
  <si>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</si>
  <si>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</si>
  <si>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</si>
  <si>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</si>
  <si>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</si>
  <si>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</si>
  <si>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</si>
  <si>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</si>
  <si>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</si>
  <si>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</si>
  <si>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</si>
  <si>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</si>
  <si>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</si>
  <si>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</si>
  <si>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</si>
  <si>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</si>
  <si>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</si>
  <si>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</si>
  <si>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</si>
  <si>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</si>
  <si>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</si>
  <si>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</si>
  <si>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</si>
  <si>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</si>
  <si>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</si>
  <si>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</si>
  <si>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</si>
  <si>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</si>
  <si>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</si>
  <si>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</si>
  <si>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</si>
  <si>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</si>
  <si>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</si>
  <si>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</si>
  <si>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</si>
  <si>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</si>
  <si>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</si>
  <si>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</si>
  <si>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</si>
  <si>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</si>
  <si>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</si>
  <si>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</si>
  <si>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</si>
  <si>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</si>
  <si>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</si>
  <si>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</si>
  <si>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</si>
  <si>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</si>
  <si>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</si>
  <si>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</si>
  <si>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</si>
  <si>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</si>
  <si>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</si>
  <si>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</si>
  <si>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</si>
  <si>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</si>
  <si>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</si>
  <si>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</si>
  <si>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</si>
  <si>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</si>
  <si>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</si>
  <si>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</si>
  <si>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</si>
  <si>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</si>
  <si>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</si>
  <si>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</si>
  <si>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</si>
  <si>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</si>
  <si>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</si>
  <si>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</si>
  <si>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</si>
  <si>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</si>
  <si>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</si>
  <si>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</si>
  <si>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</si>
  <si>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</si>
  <si>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</si>
  <si>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</si>
  <si>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</si>
  <si>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</si>
  <si>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</si>
  <si>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</si>
  <si>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</si>
  <si>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</si>
  <si>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</si>
  <si>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</si>
  <si>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</si>
  <si>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</si>
  <si>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</si>
  <si>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</si>
  <si>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</si>
  <si>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</si>
  <si>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</si>
  <si>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</si>
  <si>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</si>
  <si>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</si>
  <si>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</si>
  <si>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</si>
  <si>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</si>
  <si>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</si>
  <si>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</si>
  <si>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</si>
  <si>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</si>
  <si>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</si>
  <si>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</si>
  <si>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</si>
  <si>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</si>
  <si>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</si>
  <si>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</si>
  <si>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</si>
  <si>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</si>
  <si>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</si>
  <si>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</si>
  <si>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</si>
  <si>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</si>
  <si>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</si>
  <si>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</si>
  <si>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</si>
  <si>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</si>
  <si>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</si>
  <si>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</si>
  <si>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</si>
  <si>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</si>
  <si>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</si>
  <si>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</si>
  <si>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</si>
  <si>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</si>
  <si>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</si>
  <si>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</si>
  <si>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</si>
  <si>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</si>
  <si>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</si>
  <si>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</si>
  <si>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</si>
  <si>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</si>
  <si>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</si>
  <si>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</si>
  <si>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</si>
  <si>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</si>
  <si>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</si>
  <si>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</si>
  <si>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</si>
  <si>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</si>
  <si>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</si>
  <si>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</si>
  <si>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</si>
  <si>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</si>
  <si>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</si>
  <si>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</si>
  <si>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</si>
  <si>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</si>
  <si>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</si>
  <si>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</si>
  <si>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</si>
  <si>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</si>
  <si>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</si>
  <si>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</si>
  <si>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</si>
  <si>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</si>
  <si>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</si>
  <si>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</si>
  <si>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</si>
  <si>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</si>
  <si>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</si>
  <si>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</si>
  <si>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</si>
  <si>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</si>
  <si>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</si>
  <si>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</si>
  <si>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</si>
  <si>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</si>
  <si>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</si>
  <si>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</si>
  <si>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</si>
  <si>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</si>
  <si>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</si>
  <si>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</si>
  <si>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</si>
  <si>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</si>
  <si>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</si>
  <si>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</si>
  <si>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</si>
  <si>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</si>
  <si>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</si>
  <si>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</si>
  <si>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</si>
  <si>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</si>
  <si>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</si>
  <si>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</si>
  <si>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</si>
  <si>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</si>
  <si>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</si>
  <si>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</si>
  <si>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</si>
  <si>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</si>
  <si>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</si>
  <si>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</si>
  <si>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</si>
  <si>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</si>
  <si>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</si>
  <si>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</si>
  <si>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</si>
  <si>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</si>
  <si>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</si>
  <si>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</si>
  <si>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</si>
  <si>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</si>
  <si>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</si>
  <si>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</si>
  <si>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</si>
  <si>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</si>
  <si>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</si>
  <si>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</si>
  <si>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</si>
  <si>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</si>
  <si>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</si>
  <si>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</si>
  <si>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</si>
  <si>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</si>
  <si>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</si>
  <si>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</si>
  <si>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</si>
  <si>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</si>
  <si>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</si>
  <si>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</si>
  <si>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</si>
  <si>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</si>
  <si>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</si>
  <si>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</si>
  <si>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</si>
  <si>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</si>
  <si>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</si>
  <si>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</si>
  <si>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</si>
  <si>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</si>
  <si>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</si>
  <si>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</si>
  <si>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</si>
  <si>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</si>
  <si>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</si>
  <si>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</si>
  <si>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</si>
  <si>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</si>
  <si>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</si>
  <si>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</si>
  <si>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</si>
  <si>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</si>
  <si>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</si>
  <si>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</si>
  <si>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</si>
  <si>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</si>
  <si>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</si>
  <si>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</si>
  <si>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</si>
  <si>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</si>
  <si>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</si>
  <si>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</si>
  <si>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</si>
  <si>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</si>
  <si>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</si>
  <si>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</si>
  <si>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</si>
  <si>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</si>
  <si>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</si>
  <si>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</si>
  <si>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</si>
  <si>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</si>
  <si>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</si>
  <si>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</si>
  <si>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</si>
  <si>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</si>
  <si>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</si>
  <si>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</si>
  <si>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</si>
  <si>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</si>
  <si>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</si>
  <si>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</si>
  <si>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</si>
  <si>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</si>
  <si>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</si>
  <si>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</si>
  <si>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</si>
  <si>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</si>
  <si>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</si>
  <si>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</si>
  <si>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</si>
  <si>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</si>
  <si>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</si>
  <si>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</si>
  <si>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</si>
  <si>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</si>
  <si>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</si>
  <si>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</si>
  <si>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</si>
  <si>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</si>
  <si>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</si>
  <si>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</si>
  <si>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</si>
  <si>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</si>
  <si>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</si>
  <si>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</si>
  <si>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</si>
  <si>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</si>
  <si>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</si>
  <si>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</si>
  <si>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</si>
  <si>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</si>
  <si>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</si>
  <si>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</si>
  <si>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</si>
  <si>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</si>
  <si>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</si>
  <si>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</si>
  <si>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</si>
  <si>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</si>
  <si>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</si>
  <si>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</si>
  <si>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</si>
  <si>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</si>
  <si>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</si>
  <si>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</si>
  <si>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</si>
  <si>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</si>
  <si>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</si>
  <si>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</si>
  <si>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</si>
  <si>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</si>
  <si>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</si>
  <si>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</si>
  <si>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</si>
  <si>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</si>
  <si>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</si>
  <si>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</si>
  <si>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</si>
  <si>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</si>
  <si>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</si>
  <si>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</si>
  <si>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</si>
  <si>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</si>
  <si>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</si>
  <si>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</si>
  <si>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</si>
  <si>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</si>
  <si>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</si>
  <si>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</si>
  <si>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</si>
  <si>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</si>
  <si>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</si>
  <si>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</si>
  <si>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</si>
  <si>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</si>
  <si>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</si>
  <si>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</si>
  <si>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</si>
  <si>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</si>
  <si>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</si>
  <si>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</si>
  <si>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</si>
  <si>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</si>
  <si>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</si>
  <si>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</si>
  <si>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</si>
  <si>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</si>
  <si>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</si>
  <si>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</si>
  <si>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</si>
  <si>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</si>
  <si>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</si>
  <si>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</si>
  <si>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</si>
  <si>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</si>
  <si>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</si>
  <si>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</si>
  <si>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</si>
  <si>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</si>
  <si>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</si>
  <si>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</si>
  <si>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</si>
  <si>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</si>
  <si>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</si>
  <si>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</si>
  <si>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</si>
  <si>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</si>
  <si>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</si>
  <si>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</si>
  <si>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</si>
  <si>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</si>
  <si>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</si>
  <si>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</si>
  <si>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</si>
  <si>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</si>
  <si>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</si>
  <si>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</si>
  <si>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</si>
  <si>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</si>
  <si>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</si>
  <si>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</si>
  <si>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</si>
  <si>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</si>
  <si>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</si>
  <si>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</si>
  <si>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</si>
  <si>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</si>
  <si>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</si>
  <si>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</si>
  <si>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</si>
  <si>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</si>
  <si>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</si>
  <si>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</si>
  <si>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</si>
  <si>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</si>
  <si>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</si>
  <si>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</si>
  <si>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</si>
  <si>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</si>
  <si>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</si>
  <si>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</si>
  <si>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</si>
  <si>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</si>
  <si>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</si>
  <si>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</si>
  <si>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</si>
  <si>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</si>
  <si>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</si>
  <si>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</si>
  <si>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</si>
  <si>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</si>
  <si>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</si>
  <si>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</si>
  <si>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</si>
  <si>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</si>
  <si>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</si>
  <si>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</si>
  <si>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</si>
  <si>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</si>
  <si>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</si>
  <si>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</si>
  <si>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</si>
  <si>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</si>
  <si>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</si>
  <si>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</si>
  <si>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</si>
  <si>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</si>
  <si>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</si>
  <si>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</si>
  <si>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</si>
  <si>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</si>
  <si>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</si>
  <si>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</si>
  <si>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</si>
  <si>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</si>
  <si>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</si>
  <si>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</si>
  <si>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</si>
  <si>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</si>
  <si>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</si>
  <si>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</si>
  <si>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</si>
  <si>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</si>
  <si>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</si>
  <si>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</si>
  <si>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</si>
  <si>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</si>
  <si>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</si>
  <si>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</si>
  <si>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</si>
  <si>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</si>
  <si>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</si>
  <si>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</si>
  <si>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</si>
  <si>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</si>
  <si>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</si>
  <si>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</si>
  <si>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</si>
  <si>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</si>
  <si>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</si>
  <si>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</si>
  <si>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</si>
  <si>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</si>
  <si>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</si>
  <si>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</si>
  <si>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</si>
  <si>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</si>
  <si>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</si>
  <si>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</si>
  <si>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</si>
  <si>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</si>
  <si>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</si>
  <si>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</si>
  <si>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</si>
  <si>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</si>
  <si>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</si>
  <si>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</si>
  <si>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</si>
  <si>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</si>
  <si>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</si>
  <si>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</si>
  <si>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</si>
  <si>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</si>
  <si>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</si>
  <si>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</si>
  <si>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</si>
  <si>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</si>
  <si>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</si>
  <si>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</si>
  <si>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</si>
  <si>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</si>
  <si>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</si>
  <si>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</si>
  <si>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</si>
  <si>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</si>
  <si>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</si>
  <si>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</si>
  <si>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</si>
  <si>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</si>
  <si>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</si>
  <si>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</si>
  <si>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</si>
  <si>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</si>
  <si>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</si>
  <si>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</si>
  <si>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</si>
  <si>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</si>
  <si>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</si>
  <si>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</si>
  <si>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</si>
  <si>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</si>
  <si>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</si>
  <si>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</si>
  <si>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</si>
  <si>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</si>
  <si>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</si>
  <si>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</si>
  <si>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</si>
  <si>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</si>
  <si>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</si>
  <si>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</si>
  <si>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</si>
  <si>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</si>
  <si>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</si>
  <si>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</si>
  <si>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</si>
  <si>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</si>
  <si>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</si>
  <si>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</si>
  <si>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</si>
  <si>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</si>
  <si>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</si>
  <si>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</si>
  <si>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</si>
  <si>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</si>
  <si>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</si>
  <si>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</si>
  <si>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</si>
  <si>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</si>
  <si>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</si>
  <si>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</si>
  <si>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</si>
  <si>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</si>
  <si>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</si>
  <si>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</si>
  <si>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</si>
  <si>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</si>
  <si>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</si>
  <si>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</si>
  <si>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</si>
  <si>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</si>
  <si>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</si>
  <si>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</si>
  <si>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</si>
  <si>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</si>
  <si>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</si>
  <si>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</si>
  <si>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</si>
  <si>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</si>
  <si>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</si>
  <si>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</si>
  <si>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</si>
  <si>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</si>
  <si>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</si>
  <si>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</si>
  <si>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</si>
  <si>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</si>
  <si>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</si>
  <si>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</si>
  <si>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</si>
  <si>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</si>
  <si>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</si>
  <si>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</si>
  <si>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</si>
  <si>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</si>
  <si>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</si>
  <si>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</si>
  <si>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</si>
  <si>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</si>
  <si>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</si>
  <si>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</si>
  <si>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</si>
  <si>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</si>
  <si>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</si>
  <si>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</si>
  <si>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</si>
  <si>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</si>
  <si>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</si>
  <si>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</si>
  <si>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</si>
  <si>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</si>
  <si>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</si>
  <si>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</si>
  <si>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</si>
  <si>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</si>
  <si>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</si>
  <si>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</si>
  <si>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</si>
  <si>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</si>
  <si>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</si>
  <si>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</si>
  <si>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</si>
  <si>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</si>
  <si>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</si>
  <si>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</si>
  <si>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</si>
  <si>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</si>
  <si>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</si>
  <si>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</si>
  <si>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</si>
  <si>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</si>
  <si>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</si>
  <si>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</si>
  <si>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</si>
  <si>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</si>
  <si>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</si>
  <si>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</si>
  <si>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</si>
  <si>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</si>
  <si>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</si>
  <si>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</si>
  <si>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</si>
  <si>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</si>
  <si>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</si>
  <si>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</si>
  <si>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</si>
  <si>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</si>
  <si>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</si>
  <si>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</si>
  <si>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</si>
  <si>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</si>
  <si>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</si>
  <si>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</si>
  <si>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</si>
  <si>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</si>
  <si>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</si>
  <si>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</si>
  <si>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</si>
  <si>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</si>
  <si>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</si>
  <si>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</si>
  <si>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</si>
  <si>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</si>
  <si>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</si>
  <si>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</si>
  <si>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</si>
  <si>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</si>
  <si>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</si>
  <si>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</si>
  <si>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</si>
  <si>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</si>
  <si>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</si>
  <si>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</si>
  <si>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</si>
  <si>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</si>
  <si>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</si>
  <si>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</si>
  <si>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</si>
  <si>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</si>
  <si>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</si>
  <si>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</si>
  <si>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</si>
  <si>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</si>
  <si>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</si>
  <si>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</si>
  <si>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</si>
  <si>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</si>
  <si>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</si>
  <si>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</si>
  <si>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</si>
  <si>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</si>
  <si>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</si>
  <si>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</si>
  <si>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</si>
  <si>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</si>
  <si>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</si>
  <si>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</si>
  <si>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</si>
  <si>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</si>
  <si>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</si>
  <si>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</si>
  <si>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</si>
  <si>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</si>
  <si>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</si>
  <si>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</si>
  <si>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</si>
  <si>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</si>
  <si>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</si>
  <si>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</si>
  <si>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</si>
  <si>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</si>
  <si>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</si>
  <si>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</si>
  <si>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</si>
  <si>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</si>
  <si>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</si>
  <si>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</si>
  <si>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</si>
  <si>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</si>
  <si>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</si>
  <si>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</si>
  <si>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</si>
  <si>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</si>
  <si>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</si>
  <si>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</si>
  <si>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</si>
  <si>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</si>
  <si>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</si>
  <si>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</si>
  <si>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</si>
  <si>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</si>
  <si>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</si>
  <si>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</si>
  <si>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</si>
  <si>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</si>
  <si>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</si>
  <si>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</si>
  <si>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</si>
  <si>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</si>
  <si>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</si>
  <si>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</si>
  <si>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</si>
  <si>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</si>
  <si>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</si>
  <si>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</si>
  <si>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</si>
  <si>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</si>
  <si>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</si>
  <si>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</si>
  <si>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</si>
  <si>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</si>
  <si>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</si>
  <si>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</si>
  <si>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</si>
  <si>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</si>
  <si>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</si>
  <si>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</si>
  <si>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</si>
  <si>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</si>
  <si>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</si>
  <si>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</si>
  <si>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</si>
  <si>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</si>
  <si>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</si>
  <si>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</si>
  <si>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</si>
  <si>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</si>
  <si>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</si>
  <si>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</si>
  <si>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</si>
  <si>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</si>
  <si>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</si>
  <si>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</si>
  <si>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</si>
  <si>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</si>
  <si>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</si>
  <si>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</si>
  <si>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</si>
  <si>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</si>
  <si>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</si>
  <si>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</si>
  <si>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</si>
  <si>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</si>
  <si>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</si>
  <si>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</si>
  <si>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</si>
  <si>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</si>
  <si>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</si>
  <si>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</si>
  <si>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</si>
  <si>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</si>
  <si>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</si>
  <si>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</si>
  <si>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</si>
  <si>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</si>
  <si>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</si>
  <si>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</si>
  <si>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</si>
  <si>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</si>
  <si>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</si>
  <si>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</si>
  <si>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</si>
  <si>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</si>
  <si>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</si>
  <si>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</si>
  <si>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</si>
  <si>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</si>
  <si>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</si>
  <si>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</si>
  <si>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</si>
  <si>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</si>
  <si>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</si>
  <si>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</si>
  <si>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</si>
  <si>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</si>
  <si>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</si>
  <si>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</si>
  <si>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</si>
  <si>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</si>
  <si>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</si>
  <si>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</si>
  <si>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</si>
  <si>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</si>
  <si>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</si>
  <si>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</si>
  <si>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</si>
  <si>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</si>
  <si>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</si>
  <si>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</si>
  <si>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</si>
  <si>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</si>
  <si>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</si>
  <si>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</si>
  <si>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</si>
  <si>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</si>
  <si>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</si>
  <si>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</si>
  <si>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</si>
  <si>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</si>
  <si>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</si>
  <si>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</si>
  <si>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</si>
  <si>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</si>
  <si>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</si>
  <si>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</si>
  <si>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</si>
  <si>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</si>
  <si>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</si>
  <si>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</si>
  <si>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</si>
  <si>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</si>
  <si>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</si>
  <si>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</si>
  <si>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</si>
  <si>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</si>
  <si>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</si>
  <si>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</si>
  <si>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</si>
  <si>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</si>
  <si>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</si>
  <si>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</si>
  <si>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</si>
  <si>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</si>
  <si>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</si>
  <si>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</si>
  <si>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</si>
  <si>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</si>
  <si>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</si>
  <si>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</si>
  <si>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</si>
  <si>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</si>
  <si>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</si>
  <si>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</si>
  <si>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</si>
  <si>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</si>
  <si>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</si>
  <si>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</si>
  <si>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</si>
  <si>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</si>
  <si>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</si>
  <si>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</si>
  <si>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</si>
  <si>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</si>
  <si>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</si>
  <si>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</si>
  <si>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</si>
  <si>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</si>
  <si>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</si>
  <si>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</si>
  <si>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</si>
  <si>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</si>
  <si>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</si>
  <si>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</si>
  <si>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</si>
  <si>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</si>
  <si>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</si>
  <si>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</si>
  <si>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</si>
  <si>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</si>
  <si>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</si>
  <si>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</si>
  <si>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</si>
  <si>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</si>
  <si>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</si>
  <si>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</si>
  <si>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</si>
  <si>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</si>
  <si>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</si>
  <si>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</si>
  <si>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</si>
  <si>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</si>
  <si>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</si>
  <si>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</si>
  <si>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</si>
  <si>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</si>
  <si>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</si>
  <si>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</si>
  <si>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</si>
  <si>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</si>
  <si>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</si>
  <si>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</si>
  <si>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</si>
  <si>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</si>
  <si>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</si>
  <si>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</si>
  <si>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</si>
  <si>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</si>
  <si>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</si>
  <si>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</si>
  <si>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</si>
  <si>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</si>
  <si>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</si>
  <si>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</si>
  <si>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</si>
  <si>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</si>
  <si>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</si>
  <si>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</si>
  <si>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</si>
  <si>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</si>
  <si>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</si>
  <si>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</si>
  <si>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</si>
  <si>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</si>
  <si>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</si>
  <si>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</si>
  <si>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</si>
  <si>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</si>
  <si>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</si>
  <si>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</si>
  <si>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</si>
  <si>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</si>
  <si>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</si>
  <si>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</si>
  <si>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</si>
  <si>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</si>
  <si>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</si>
  <si>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</si>
  <si>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</si>
  <si>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</si>
  <si>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</si>
  <si>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</si>
  <si>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</si>
  <si>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</si>
  <si>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</si>
  <si>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</si>
  <si>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</si>
  <si>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</si>
  <si>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</si>
  <si>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</si>
  <si>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</si>
  <si>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</si>
  <si>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</si>
  <si>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</si>
  <si>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</si>
  <si>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</si>
  <si>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</si>
  <si>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</si>
  <si>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</si>
  <si>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</si>
  <si>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</si>
  <si>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</si>
  <si>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</si>
  <si>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</si>
  <si>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</si>
  <si>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</si>
  <si>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</si>
  <si>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</si>
  <si>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</si>
  <si>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</si>
  <si>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</si>
  <si>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</si>
  <si>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</si>
  <si>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</si>
  <si>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</si>
  <si>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</si>
  <si>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</si>
  <si>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</si>
  <si>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</si>
  <si>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</si>
  <si>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</si>
  <si>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</si>
  <si>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</si>
  <si>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</si>
  <si>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</si>
  <si>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</si>
  <si>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</si>
  <si>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</si>
  <si>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</si>
  <si>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</si>
  <si>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</si>
  <si>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</si>
  <si>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</si>
  <si>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</si>
  <si>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</si>
  <si>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</si>
  <si>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</si>
  <si>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</si>
  <si>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</si>
  <si>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</si>
  <si>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</si>
  <si>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</si>
  <si>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</si>
  <si>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</si>
  <si>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</si>
  <si>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</si>
  <si>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</si>
  <si>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</si>
  <si>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</si>
  <si>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</si>
  <si>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</si>
  <si>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</si>
  <si>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</si>
  <si>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</si>
  <si>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</si>
  <si>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</si>
  <si>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</si>
  <si>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</si>
  <si>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</si>
  <si>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</si>
  <si>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</si>
  <si>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</si>
  <si>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</si>
  <si>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</si>
  <si>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</si>
  <si>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</si>
  <si>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</si>
  <si>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</si>
  <si>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</si>
  <si>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</si>
  <si>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</si>
  <si>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</si>
  <si>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</si>
  <si>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</si>
  <si>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</si>
  <si>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</si>
  <si>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</si>
  <si>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</si>
  <si>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</si>
  <si>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</si>
  <si>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</si>
  <si>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</si>
  <si>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</si>
  <si>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</si>
  <si>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</si>
  <si>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</si>
  <si>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</si>
  <si>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</si>
  <si>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</si>
  <si>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</si>
  <si>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</si>
  <si>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</si>
  <si>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</si>
  <si>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</si>
  <si>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</si>
  <si>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</si>
  <si>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</si>
  <si>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</si>
  <si>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</si>
  <si>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</si>
  <si>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</si>
  <si>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</si>
  <si>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</si>
  <si>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</si>
  <si>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</si>
  <si>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</si>
  <si>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</si>
  <si>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</si>
  <si>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</si>
  <si>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</si>
  <si>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</si>
  <si>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</si>
  <si>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</si>
  <si>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</si>
  <si>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</si>
  <si>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</si>
  <si>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</si>
  <si>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</si>
  <si>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</si>
  <si>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</si>
  <si>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</si>
  <si>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</si>
  <si>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</si>
  <si>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</si>
  <si>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</si>
  <si>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</si>
  <si>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</si>
  <si>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</si>
  <si>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</si>
  <si>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</si>
  <si>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</si>
  <si>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</si>
  <si>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</si>
  <si>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</si>
  <si>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</si>
  <si>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</si>
  <si>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</si>
  <si>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</si>
  <si>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</si>
  <si>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</si>
  <si>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</si>
  <si>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</si>
  <si>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</si>
  <si>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</si>
  <si>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</si>
  <si>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</si>
  <si>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</si>
  <si>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</si>
  <si>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</si>
  <si>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</si>
  <si>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</si>
  <si>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</si>
  <si>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</si>
  <si>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</si>
  <si>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</si>
  <si>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</si>
  <si>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</si>
  <si>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</si>
  <si>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</si>
  <si>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</si>
  <si>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</si>
  <si>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</si>
  <si>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</si>
  <si>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</si>
  <si>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</si>
  <si>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</si>
  <si>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</si>
  <si>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</si>
  <si>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</si>
  <si>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</si>
  <si>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</si>
  <si>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</si>
  <si>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</si>
  <si>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</si>
  <si>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</si>
  <si>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</si>
  <si>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</si>
  <si>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</si>
  <si>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</si>
  <si>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</si>
  <si>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</si>
  <si>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</si>
  <si>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</si>
  <si>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</si>
  <si>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</si>
  <si>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</si>
  <si>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</si>
  <si>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</si>
  <si>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</si>
  <si>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</si>
  <si>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</si>
  <si>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</si>
  <si>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</si>
  <si>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</si>
  <si>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</si>
  <si>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</si>
  <si>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</si>
  <si>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</si>
  <si>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</si>
  <si>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</si>
  <si>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</si>
  <si>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</si>
  <si>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</si>
  <si>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</si>
  <si>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</si>
  <si>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</si>
  <si>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</si>
  <si>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</si>
  <si>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</si>
  <si>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</si>
  <si>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</si>
  <si>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</si>
  <si>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</si>
  <si>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</si>
  <si>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</si>
  <si>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</si>
  <si>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</si>
  <si>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</si>
  <si>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</si>
  <si>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</si>
  <si>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</si>
  <si>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</si>
  <si>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</si>
  <si>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</si>
  <si>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</si>
  <si>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</si>
  <si>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</si>
  <si>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</si>
  <si>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</si>
  <si>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</si>
  <si>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</si>
  <si>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</si>
  <si>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</si>
  <si>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</si>
  <si>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</si>
  <si>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</si>
  <si>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</si>
  <si>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</si>
  <si>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</si>
  <si>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</si>
  <si>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</si>
  <si>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</si>
  <si>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</si>
  <si>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</si>
  <si>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</si>
  <si>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</si>
  <si>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</si>
  <si>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</si>
  <si>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</si>
  <si>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</si>
  <si>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</si>
  <si>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</si>
  <si>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</si>
  <si>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</si>
  <si>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</si>
  <si>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</si>
  <si>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</si>
  <si>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</si>
  <si>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</si>
  <si>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</si>
  <si>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</si>
  <si>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</si>
  <si>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</si>
  <si>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</si>
  <si>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</si>
  <si>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</si>
  <si>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</si>
  <si>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</si>
  <si>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</si>
  <si>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</si>
  <si>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</si>
  <si>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</si>
  <si>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</si>
  <si>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</si>
  <si>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</si>
  <si>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</si>
  <si>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</si>
  <si>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</si>
  <si>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</si>
  <si>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</si>
  <si>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</si>
  <si>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</si>
  <si>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</si>
  <si>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</si>
  <si>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</si>
  <si>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</si>
  <si>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</si>
  <si>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</si>
  <si>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</si>
  <si>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</si>
  <si>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</si>
  <si>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</si>
  <si>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</si>
  <si>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</si>
  <si>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</si>
  <si>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</si>
  <si>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</si>
  <si>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</si>
  <si>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</si>
  <si>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</si>
  <si>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</si>
  <si>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</si>
  <si>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</si>
  <si>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</si>
  <si>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</si>
  <si>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</si>
  <si>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</si>
  <si>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</si>
  <si>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</si>
  <si>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</si>
  <si>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</si>
  <si>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</si>
  <si>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</si>
  <si>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</si>
  <si>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</si>
  <si>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</si>
  <si>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</si>
  <si>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</si>
  <si>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</si>
  <si>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</si>
  <si>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</si>
  <si>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</si>
  <si>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</si>
  <si>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</si>
  <si>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</si>
  <si>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</si>
  <si>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</si>
  <si>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</si>
  <si>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</si>
  <si>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</si>
  <si>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</si>
  <si>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</si>
  <si>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</si>
  <si>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</si>
  <si>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</si>
  <si>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</si>
  <si>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</si>
  <si>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</si>
  <si>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</si>
  <si>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</si>
  <si>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</si>
  <si>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</si>
  <si>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</si>
  <si>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</si>
  <si>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</si>
  <si>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</si>
  <si>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</si>
  <si>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</si>
  <si>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</si>
  <si>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</si>
  <si>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</si>
  <si>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</si>
  <si>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</si>
  <si>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</si>
  <si>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</si>
  <si>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</si>
  <si>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</si>
  <si>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</si>
  <si>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</si>
  <si>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</si>
  <si>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</si>
  <si>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</si>
  <si>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</si>
  <si>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</si>
  <si>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</si>
  <si>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</si>
  <si>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</si>
  <si>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</si>
  <si>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</si>
  <si>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</si>
  <si>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</si>
  <si>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</si>
  <si>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</si>
  <si>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</si>
  <si>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</si>
  <si>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</si>
  <si>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</si>
  <si>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</si>
  <si>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</si>
  <si>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</si>
  <si>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</si>
  <si>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</si>
  <si>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</si>
  <si>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</si>
  <si>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</si>
  <si>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</si>
  <si>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</si>
  <si>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</si>
  <si>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</si>
  <si>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</si>
  <si>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</si>
  <si>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</si>
  <si>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</si>
  <si>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</si>
  <si>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</si>
  <si>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</si>
  <si>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</si>
  <si>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</si>
  <si>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</si>
  <si>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</si>
  <si>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</si>
  <si>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</si>
  <si>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</si>
  <si>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</si>
  <si>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</si>
  <si>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</si>
  <si>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</si>
  <si>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</si>
  <si>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</si>
  <si>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</si>
  <si>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</si>
  <si>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</si>
  <si>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</si>
  <si>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</si>
  <si>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</si>
  <si>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</si>
  <si>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</si>
  <si>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</si>
  <si>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</si>
  <si>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</si>
  <si>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</si>
  <si>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</si>
  <si>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</si>
  <si>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</si>
  <si>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</si>
  <si>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</si>
  <si>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</si>
  <si>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</si>
  <si>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</si>
  <si>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</si>
  <si>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</si>
  <si>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</si>
  <si>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</si>
  <si>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</si>
  <si>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</si>
  <si>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</si>
  <si>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</si>
  <si>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</si>
  <si>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</si>
  <si>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</si>
  <si>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</si>
  <si>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</si>
  <si>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</si>
  <si>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</si>
  <si>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</si>
  <si>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</si>
  <si>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</si>
  <si>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</si>
  <si>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</si>
  <si>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</si>
  <si>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</si>
  <si>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</si>
  <si>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</si>
  <si>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</si>
  <si>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</si>
  <si>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</si>
  <si>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</si>
  <si>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</si>
  <si>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</si>
  <si>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</si>
  <si>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</si>
  <si>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</si>
  <si>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</si>
  <si>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</si>
  <si>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</si>
  <si>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</si>
  <si>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</si>
  <si>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</si>
  <si>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</si>
  <si>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</si>
  <si>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</si>
  <si>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</si>
  <si>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</si>
  <si>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</si>
  <si>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</si>
  <si>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</si>
  <si>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</si>
  <si>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</si>
  <si>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</si>
  <si>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</si>
  <si>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</si>
  <si>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</si>
  <si>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</si>
  <si>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</si>
  <si>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</si>
  <si>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</si>
  <si>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</si>
  <si>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</si>
  <si>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</si>
  <si>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</si>
  <si>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</si>
  <si>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</si>
  <si>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</si>
  <si>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</si>
  <si>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</si>
  <si>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</si>
  <si>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</si>
  <si>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</si>
  <si>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</si>
  <si>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</si>
  <si>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</si>
  <si>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</si>
  <si>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</si>
  <si>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</si>
  <si>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</si>
  <si>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</si>
  <si>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</si>
  <si>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</si>
  <si>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</si>
  <si>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</si>
  <si>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</si>
  <si>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</si>
  <si>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</si>
  <si>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</si>
  <si>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</si>
  <si>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</si>
  <si>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</si>
  <si>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</si>
  <si>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</si>
  <si>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</si>
  <si>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</si>
  <si>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</si>
  <si>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</si>
  <si>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</si>
  <si>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</si>
  <si>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</si>
  <si>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</si>
  <si>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</si>
  <si>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</si>
  <si>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</si>
  <si>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</si>
  <si>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</si>
  <si>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</si>
  <si>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</si>
  <si>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</si>
  <si>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</si>
  <si>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</si>
  <si>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</si>
  <si>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</si>
  <si>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</si>
  <si>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</si>
  <si>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</si>
  <si>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</si>
  <si>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</si>
  <si>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</si>
  <si>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</si>
  <si>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</si>
  <si>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</si>
  <si>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</si>
  <si>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</si>
  <si>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</si>
  <si>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</si>
  <si>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</si>
  <si>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</si>
  <si>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</si>
  <si>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</si>
  <si>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</si>
  <si>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</si>
  <si>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</si>
  <si>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</si>
  <si>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</si>
  <si>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</si>
  <si>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</si>
  <si>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</si>
  <si>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</si>
  <si>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</si>
  <si>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</si>
  <si>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</si>
  <si>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</si>
  <si>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</si>
  <si>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</si>
  <si>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</si>
  <si>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</si>
  <si>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</si>
  <si>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</si>
  <si>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</si>
  <si>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</si>
  <si>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</si>
  <si>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</si>
  <si>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</si>
  <si>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</si>
  <si>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</si>
  <si>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</si>
  <si>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</si>
  <si>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</si>
  <si>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</si>
  <si>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</si>
  <si>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</si>
  <si>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</si>
  <si>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</si>
  <si>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</si>
  <si>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</si>
  <si>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</si>
  <si>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</si>
  <si>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</si>
  <si>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</si>
  <si>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</si>
  <si>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</si>
  <si>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</si>
  <si>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</si>
  <si>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</si>
  <si>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</si>
  <si>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</si>
  <si>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</si>
  <si>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</si>
  <si>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</si>
  <si>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</si>
  <si>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</si>
  <si>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</si>
  <si>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</si>
  <si>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</si>
  <si>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</si>
  <si>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</si>
  <si>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</si>
  <si>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</si>
  <si>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</si>
  <si>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</si>
  <si>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</si>
  <si>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</si>
  <si>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</si>
  <si>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</si>
  <si>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</si>
  <si>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</si>
  <si>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</si>
  <si>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</si>
  <si>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</si>
  <si>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</si>
  <si>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</si>
  <si>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</si>
  <si>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</si>
  <si>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</si>
  <si>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</si>
  <si>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</si>
  <si>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</si>
  <si>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</si>
  <si>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</si>
  <si>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</si>
  <si>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</si>
  <si>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</si>
  <si>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</si>
  <si>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</si>
  <si>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</si>
  <si>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</si>
  <si>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</si>
  <si>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</si>
  <si>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</si>
  <si>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</si>
  <si>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</si>
  <si>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</si>
  <si>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</si>
  <si>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</si>
  <si>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</si>
  <si>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</si>
  <si>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</si>
  <si>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</si>
  <si>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</si>
  <si>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</si>
  <si>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</si>
  <si>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</si>
  <si>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</si>
  <si>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</si>
  <si>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</si>
  <si>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</si>
  <si>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</si>
  <si>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</si>
  <si>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</si>
  <si>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</si>
  <si>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</si>
  <si>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</si>
  <si>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</si>
  <si>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</si>
  <si>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</si>
  <si>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</si>
  <si>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</si>
  <si>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</si>
  <si>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</si>
  <si>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</si>
  <si>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</si>
  <si>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</si>
  <si>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</si>
  <si>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</si>
  <si>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</si>
  <si>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</si>
  <si>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</si>
  <si>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</si>
  <si>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</si>
  <si>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</si>
  <si>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</si>
  <si>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</si>
  <si>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</si>
  <si>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</si>
  <si>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</si>
  <si>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</si>
  <si>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</si>
  <si>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</si>
  <si>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</si>
  <si>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</si>
  <si>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</si>
  <si>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</si>
  <si>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</si>
  <si>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</si>
  <si>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</si>
  <si>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</si>
  <si>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</si>
  <si>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</si>
  <si>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</si>
  <si>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</si>
  <si>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</si>
  <si>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</si>
  <si>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</si>
  <si>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</si>
  <si>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</si>
  <si>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</si>
  <si>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</si>
  <si>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</si>
  <si>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</si>
  <si>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</si>
  <si>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</si>
  <si>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</si>
  <si>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</si>
  <si>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</si>
  <si>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</si>
  <si>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</si>
  <si>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</si>
  <si>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</si>
  <si>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</si>
  <si>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</si>
  <si>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</si>
  <si>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</si>
  <si>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</si>
  <si>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</si>
  <si>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</si>
  <si>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</si>
  <si>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</si>
  <si>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</si>
  <si>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</si>
  <si>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</si>
  <si>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</si>
  <si>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</si>
  <si>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</si>
  <si>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</si>
  <si>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</si>
  <si>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</si>
  <si>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</si>
  <si>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</si>
  <si>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</si>
  <si>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</si>
  <si>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</si>
  <si>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</si>
  <si>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</si>
  <si>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</si>
  <si>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</si>
  <si>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</si>
  <si>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</si>
  <si>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</si>
  <si>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</si>
  <si>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</si>
  <si>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</si>
  <si>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</si>
  <si>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</si>
  <si>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</si>
  <si>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</si>
  <si>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</si>
  <si>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</si>
  <si>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</si>
  <si>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</si>
  <si>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</si>
  <si>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</si>
  <si>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</si>
  <si>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</si>
  <si>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</si>
  <si>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</si>
  <si>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</si>
  <si>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</si>
  <si>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</si>
  <si>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</si>
  <si>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</si>
  <si>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</si>
  <si>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</si>
  <si>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</si>
  <si>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</si>
  <si>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</si>
  <si>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</si>
  <si>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</si>
  <si>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</si>
  <si>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</si>
  <si>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</si>
  <si>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</si>
  <si>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</si>
  <si>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</si>
  <si>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</si>
  <si>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</si>
  <si>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</si>
  <si>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</si>
  <si>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</si>
  <si>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</si>
  <si>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</si>
  <si>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</si>
  <si>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</si>
  <si>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</si>
  <si>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</si>
  <si>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</si>
  <si>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</si>
  <si>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</si>
  <si>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</si>
  <si>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</si>
  <si>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</si>
  <si>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</si>
  <si>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</si>
  <si>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</si>
  <si>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</si>
  <si>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</si>
  <si>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</si>
  <si>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</si>
  <si>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</si>
  <si>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</si>
  <si>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</si>
  <si>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</si>
  <si>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</si>
  <si>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</si>
  <si>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</si>
  <si>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</si>
  <si>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</si>
  <si>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</si>
  <si>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</si>
  <si>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</si>
  <si>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</si>
  <si>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</si>
  <si>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</si>
  <si>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</si>
  <si>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</si>
  <si>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</si>
  <si>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</si>
  <si>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</si>
  <si>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</si>
  <si>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</si>
  <si>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</si>
  <si>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</si>
  <si>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</si>
  <si>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</si>
  <si>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</si>
  <si>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</si>
  <si>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</si>
  <si>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</si>
  <si>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</si>
  <si>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</si>
  <si>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</si>
  <si>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</si>
  <si>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</si>
  <si>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</si>
  <si>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</si>
  <si>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</si>
  <si>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</si>
  <si>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</si>
  <si>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</si>
  <si>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</si>
  <si>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</si>
  <si>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</si>
  <si>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</si>
  <si>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</si>
  <si>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</si>
  <si>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</si>
  <si>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</si>
  <si>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</si>
  <si>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</si>
  <si>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</si>
  <si>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</si>
  <si>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</si>
  <si>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</si>
  <si>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</si>
  <si>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</si>
  <si>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</si>
  <si>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</si>
  <si>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</si>
  <si>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</si>
  <si>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</si>
  <si>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</si>
  <si>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</si>
  <si>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</si>
  <si>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</si>
  <si>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</si>
  <si>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</si>
  <si>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</si>
  <si>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</si>
  <si>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</si>
  <si>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</si>
  <si>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</si>
  <si>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</si>
  <si>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</si>
  <si>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</si>
  <si>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</si>
  <si>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</si>
  <si>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</si>
  <si>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</si>
  <si>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</si>
  <si>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</si>
  <si>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</si>
  <si>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</si>
  <si>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</si>
  <si>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</si>
  <si>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</si>
  <si>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</si>
  <si>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</si>
  <si>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</si>
  <si>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</si>
  <si>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</si>
  <si>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</si>
  <si>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</si>
  <si>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</si>
  <si>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</si>
  <si>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</si>
  <si>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</si>
  <si>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</si>
  <si>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</si>
  <si>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</si>
  <si>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</si>
  <si>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</si>
  <si>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</si>
  <si>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</si>
  <si>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</si>
  <si>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</si>
  <si>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</si>
  <si>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</si>
  <si>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</si>
  <si>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</si>
  <si>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</si>
  <si>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</si>
  <si>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</si>
  <si>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</si>
  <si>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</si>
  <si>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</si>
  <si>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</si>
  <si>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</si>
  <si>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</si>
  <si>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</si>
  <si>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</si>
  <si>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</si>
  <si>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</si>
  <si>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</si>
  <si>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</si>
  <si>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</si>
  <si>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</si>
  <si>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</si>
  <si>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</si>
  <si>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</si>
  <si>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</si>
  <si>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</si>
  <si>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</si>
  <si>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</si>
  <si>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</si>
  <si>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</si>
  <si>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</si>
  <si>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</si>
  <si>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</si>
  <si>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</si>
  <si>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</si>
  <si>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</si>
  <si>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</si>
  <si>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</si>
  <si>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</si>
  <si>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</si>
  <si>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</si>
  <si>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</si>
  <si>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</si>
  <si>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</si>
  <si>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</si>
  <si>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</si>
  <si>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</si>
  <si>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</si>
  <si>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</si>
  <si>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</si>
  <si>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</si>
  <si>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</si>
  <si>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</si>
  <si>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</si>
  <si>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</si>
  <si>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</si>
  <si>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</si>
  <si>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</si>
  <si>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</si>
  <si>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</si>
  <si>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</si>
  <si>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</si>
  <si>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</si>
  <si>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</si>
  <si>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</si>
  <si>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</si>
  <si>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</si>
  <si>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</si>
  <si>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</si>
  <si>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</si>
  <si>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</si>
  <si>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</si>
  <si>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</si>
  <si>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</si>
  <si>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</si>
  <si>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</si>
  <si>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</si>
  <si>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</si>
  <si>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</si>
  <si>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</si>
  <si>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</si>
  <si>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</si>
  <si>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</si>
  <si>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</si>
  <si>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</si>
  <si>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</si>
  <si>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</si>
  <si>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</si>
  <si>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</si>
  <si>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</si>
  <si>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</si>
  <si>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</si>
  <si>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</si>
  <si>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</si>
  <si>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</si>
  <si>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</si>
  <si>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</si>
  <si>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</si>
  <si>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</si>
  <si>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</si>
  <si>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</si>
  <si>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</si>
  <si>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</si>
  <si>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</si>
  <si>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</si>
  <si>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</si>
  <si>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</si>
  <si>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</si>
  <si>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</si>
  <si>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</si>
  <si>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</si>
  <si>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</si>
  <si>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</si>
  <si>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</si>
  <si>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</si>
  <si>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</si>
  <si>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</si>
  <si>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</si>
  <si>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</si>
  <si>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</si>
  <si>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</si>
  <si>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</si>
  <si>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</si>
  <si>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</si>
  <si>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</si>
  <si>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</si>
  <si>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</si>
  <si>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</si>
  <si>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</si>
  <si>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</si>
  <si>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</si>
  <si>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</si>
  <si>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</si>
  <si>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</si>
  <si>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</si>
  <si>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</si>
  <si>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</si>
  <si>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</si>
  <si>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</si>
  <si>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</si>
  <si>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</si>
  <si>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</si>
  <si>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</si>
  <si>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</si>
  <si>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</si>
  <si>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</si>
  <si>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</si>
  <si>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</si>
  <si>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</si>
  <si>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</si>
  <si>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</si>
  <si>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</si>
  <si>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</si>
  <si>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</si>
  <si>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</si>
  <si>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</si>
  <si>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</si>
  <si>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</si>
  <si>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</si>
  <si>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</si>
  <si>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</si>
  <si>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</si>
  <si>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</si>
  <si>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</si>
  <si>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</si>
  <si>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</si>
  <si>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</si>
  <si>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</si>
  <si>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</si>
  <si>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</si>
  <si>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</si>
  <si>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</si>
  <si>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</si>
  <si>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</si>
  <si>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</si>
  <si>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</si>
  <si>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</si>
  <si>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</si>
  <si>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</si>
  <si>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</si>
  <si>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</si>
  <si>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</si>
  <si>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</si>
  <si>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</si>
  <si>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</si>
  <si>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</si>
  <si>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</si>
  <si>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</si>
  <si>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</si>
  <si>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</si>
  <si>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</si>
  <si>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</si>
  <si>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</si>
  <si>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</si>
  <si>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</si>
  <si>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</si>
  <si>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</si>
  <si>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</si>
  <si>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</si>
  <si>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</si>
  <si>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</si>
  <si>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</si>
  <si>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</si>
  <si>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</si>
  <si>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</si>
  <si>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</si>
  <si>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</si>
  <si>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</si>
  <si>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</si>
  <si>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</si>
  <si>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</si>
  <si>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</si>
  <si>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</si>
  <si>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</si>
  <si>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</si>
  <si>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</si>
  <si>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</si>
  <si>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</si>
  <si>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</si>
  <si>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</si>
  <si>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</si>
  <si>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</si>
  <si>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</si>
  <si>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</si>
  <si>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</si>
  <si>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</si>
  <si>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</si>
  <si>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</si>
  <si>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</si>
  <si>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</si>
  <si>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</si>
  <si>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</si>
  <si>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</si>
  <si>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</si>
  <si>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</si>
  <si>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</si>
  <si>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</si>
  <si>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</si>
  <si>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</si>
  <si>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</si>
  <si>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</si>
  <si>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</si>
  <si>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</si>
  <si>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</si>
  <si>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</si>
  <si>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</si>
  <si>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</si>
  <si>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</si>
  <si>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</si>
  <si>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</si>
  <si>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</si>
  <si>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</si>
  <si>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</si>
  <si>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</si>
  <si>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</si>
  <si>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</si>
  <si>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</si>
  <si>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</si>
  <si>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</si>
  <si>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</si>
  <si>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</si>
  <si>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</si>
  <si>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</si>
  <si>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</si>
  <si>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</si>
  <si>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</si>
  <si>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</si>
  <si>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</si>
  <si>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</si>
  <si>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</si>
  <si>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</si>
  <si>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</si>
  <si>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</si>
  <si>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</si>
  <si>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</si>
  <si>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</si>
  <si>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</si>
  <si>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</si>
  <si>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</si>
  <si>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</si>
  <si>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</si>
  <si>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</si>
  <si>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</si>
  <si>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</si>
  <si>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</si>
  <si>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</si>
  <si>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</si>
  <si>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</si>
  <si>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</si>
  <si>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</si>
  <si>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</si>
  <si>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</si>
  <si>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</si>
  <si>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</si>
  <si>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</si>
  <si>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</si>
  <si>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</si>
  <si>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</si>
  <si>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</si>
  <si>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</si>
  <si>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</si>
  <si>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</si>
  <si>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</si>
  <si>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</si>
  <si>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</si>
  <si>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</si>
  <si>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</si>
  <si>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</si>
  <si>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</si>
  <si>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</si>
  <si>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</si>
  <si>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</si>
  <si>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</si>
  <si>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</si>
  <si>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</si>
  <si>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</si>
  <si>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</si>
  <si>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</si>
  <si>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</si>
  <si>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</si>
  <si>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</si>
  <si>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</si>
  <si>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</si>
  <si>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</si>
  <si>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</si>
  <si>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</si>
  <si>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</si>
  <si>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</si>
  <si>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</si>
  <si>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</si>
  <si>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</si>
  <si>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</si>
  <si>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</si>
  <si>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</si>
  <si>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</si>
  <si>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</si>
  <si>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</si>
  <si>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</si>
  <si>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</si>
  <si>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</si>
  <si>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</si>
  <si>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</si>
  <si>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</si>
  <si>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</si>
  <si>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</si>
  <si>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</si>
  <si>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</si>
  <si>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</si>
  <si>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</si>
  <si>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</si>
  <si>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</si>
  <si>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</si>
  <si>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</si>
  <si>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</si>
  <si>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</si>
  <si>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</si>
  <si>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</si>
  <si>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</si>
  <si>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</si>
  <si>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</si>
  <si>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</si>
  <si>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</si>
  <si>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</si>
  <si>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</si>
  <si>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</si>
  <si>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</si>
  <si>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</si>
  <si>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</si>
  <si>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</si>
  <si>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</si>
  <si>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</si>
  <si>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</si>
  <si>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</si>
  <si>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</si>
  <si>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</si>
  <si>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</si>
  <si>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</si>
  <si>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</si>
  <si>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</si>
  <si>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</si>
  <si>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</si>
  <si>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</si>
  <si>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</si>
  <si>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</si>
  <si>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</si>
  <si>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</si>
  <si>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</si>
  <si>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</si>
  <si>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</si>
  <si>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</si>
  <si>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</si>
  <si>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</si>
  <si>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</si>
  <si>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</si>
  <si>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</si>
  <si>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</si>
  <si>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</si>
  <si>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</si>
  <si>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</si>
  <si>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</si>
  <si>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</si>
  <si>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</si>
  <si>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</si>
  <si>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</si>
  <si>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</si>
  <si>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</si>
  <si>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</si>
  <si>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</si>
  <si>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</si>
  <si>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</si>
  <si>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</si>
  <si>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</si>
  <si>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</si>
  <si>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</si>
  <si>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</si>
  <si>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</si>
  <si>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</si>
  <si>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</si>
  <si>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</si>
  <si>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</si>
  <si>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</si>
  <si>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</si>
  <si>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</si>
  <si>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</si>
  <si>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</si>
  <si>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</si>
  <si>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</si>
  <si>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</si>
  <si>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</si>
  <si>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</si>
  <si>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</si>
  <si>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</si>
  <si>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</si>
  <si>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</si>
  <si>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</si>
  <si>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</si>
  <si>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</si>
  <si>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</si>
  <si>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</si>
  <si>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</si>
  <si>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</si>
  <si>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</si>
  <si>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</si>
  <si>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</si>
  <si>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</si>
  <si>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</si>
  <si>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</si>
  <si>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</si>
  <si>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</si>
  <si>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</si>
  <si>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</si>
  <si>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</si>
  <si>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</si>
  <si>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</si>
  <si>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</si>
  <si>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</si>
  <si>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</si>
  <si>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</si>
  <si>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</si>
  <si>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</si>
  <si>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</si>
  <si>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</si>
  <si>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</si>
  <si>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</si>
  <si>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</si>
  <si>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</si>
  <si>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</si>
  <si>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</si>
  <si>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</si>
  <si>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</si>
  <si>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</si>
  <si>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</si>
  <si>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</si>
  <si>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</si>
  <si>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</si>
  <si>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</si>
  <si>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</si>
  <si>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</si>
  <si>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</si>
  <si>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</si>
  <si>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</si>
  <si>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</si>
  <si>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</si>
  <si>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</si>
  <si>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</si>
  <si>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</si>
  <si>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</si>
  <si>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</si>
  <si>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</si>
  <si>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</si>
  <si>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</si>
  <si>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</si>
  <si>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</si>
  <si>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</si>
  <si>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</si>
  <si>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</si>
  <si>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</si>
  <si>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</si>
  <si>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</si>
  <si>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</si>
  <si>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</si>
  <si>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</si>
  <si>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</si>
  <si>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</si>
  <si>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</si>
  <si>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</si>
  <si>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</si>
  <si>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</si>
  <si>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</si>
  <si>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</si>
  <si>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</si>
  <si>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</si>
  <si>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</si>
  <si>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</si>
  <si>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</si>
  <si>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</si>
  <si>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</si>
  <si>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</si>
  <si>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</si>
  <si>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</si>
  <si>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</si>
  <si>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</si>
  <si>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</si>
  <si>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</si>
  <si>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</si>
  <si>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</si>
  <si>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</si>
  <si>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</si>
  <si>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</si>
  <si>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</si>
  <si>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</si>
  <si>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</si>
  <si>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</si>
  <si>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</si>
  <si>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</si>
  <si>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</si>
  <si>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</si>
  <si>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</si>
  <si>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</si>
  <si>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</si>
  <si>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</si>
  <si>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</si>
  <si>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</si>
  <si>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</si>
  <si>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</si>
  <si>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</si>
  <si>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</si>
  <si>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</si>
  <si>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</si>
  <si>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</si>
  <si>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</si>
  <si>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</si>
  <si>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</si>
  <si>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</si>
  <si>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</si>
  <si>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</si>
  <si>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</si>
  <si>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</si>
  <si>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</si>
  <si>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</si>
  <si>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</si>
  <si>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</si>
  <si>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</si>
  <si>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</si>
  <si>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</si>
  <si>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</si>
  <si>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</si>
  <si>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</si>
  <si>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</si>
  <si>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</si>
  <si>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</si>
  <si>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</si>
  <si>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</si>
  <si>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</si>
  <si>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</si>
  <si>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</si>
  <si>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</si>
  <si>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</si>
  <si>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</si>
  <si>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</si>
  <si>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</si>
  <si>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</si>
  <si>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</si>
  <si>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</si>
  <si>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</si>
  <si>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</si>
  <si>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</si>
  <si>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</si>
  <si>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</si>
  <si>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</si>
  <si>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</si>
  <si>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</si>
  <si>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</si>
  <si>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</si>
  <si>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</si>
  <si>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</si>
  <si>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</si>
  <si>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</si>
  <si>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</si>
  <si>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</si>
  <si>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</si>
  <si>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</si>
  <si>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</si>
  <si>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</si>
  <si>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</si>
  <si>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</si>
  <si>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</si>
  <si>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</si>
  <si>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</si>
  <si>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</si>
  <si>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</si>
  <si>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</si>
  <si>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</si>
  <si>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</si>
  <si>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</si>
  <si>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</si>
  <si>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</si>
  <si>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</si>
  <si>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</si>
  <si>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</si>
  <si>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</si>
  <si>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</si>
  <si>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</si>
  <si>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</si>
  <si>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</si>
  <si>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</si>
  <si>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</si>
  <si>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</si>
  <si>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</si>
  <si>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</si>
  <si>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</si>
  <si>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</si>
  <si>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</si>
  <si>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</si>
  <si>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</si>
  <si>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</si>
  <si>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</si>
  <si>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</si>
  <si>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</si>
  <si>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</si>
  <si>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</si>
  <si>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</si>
  <si>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</si>
  <si>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</si>
  <si>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</si>
  <si>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</si>
  <si>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</si>
  <si>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</si>
  <si>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</si>
  <si>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</si>
  <si>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</si>
  <si>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</si>
  <si>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</si>
  <si>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</si>
  <si>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</si>
  <si>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</si>
  <si>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</si>
  <si>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</si>
  <si>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</si>
  <si>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</si>
  <si>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</si>
  <si>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</si>
  <si>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</si>
  <si>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</si>
  <si>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</si>
  <si>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</si>
  <si>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</si>
  <si>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</si>
  <si>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</si>
  <si>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</si>
  <si>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</si>
  <si>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</si>
  <si>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</si>
  <si>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</si>
  <si>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</si>
  <si>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</si>
  <si>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</si>
  <si>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</si>
  <si>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</si>
  <si>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</si>
  <si>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</si>
  <si>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</si>
  <si>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</si>
  <si>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</si>
  <si>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</si>
  <si>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</si>
  <si>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</si>
  <si>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</si>
  <si>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</si>
  <si>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</si>
  <si>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</si>
  <si>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</si>
  <si>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</si>
  <si>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</si>
  <si>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</si>
  <si>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</si>
  <si>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</si>
  <si>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</si>
  <si>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</si>
  <si>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</si>
  <si>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</si>
  <si>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</si>
  <si>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</si>
  <si>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</si>
  <si>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</si>
  <si>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</si>
  <si>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</si>
  <si>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</si>
  <si>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</si>
  <si>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</si>
  <si>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</si>
  <si>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</si>
  <si>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</si>
  <si>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</si>
  <si>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</si>
  <si>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</si>
  <si>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</si>
  <si>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</si>
  <si>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</si>
  <si>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</si>
  <si>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</si>
  <si>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</si>
  <si>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</si>
  <si>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</si>
  <si>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</si>
  <si>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</si>
  <si>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</si>
  <si>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</si>
  <si>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</si>
  <si>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</si>
  <si>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</si>
  <si>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</si>
  <si>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</si>
  <si>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</si>
  <si>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</si>
  <si>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</si>
  <si>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</si>
  <si>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</si>
  <si>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</si>
  <si>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</si>
  <si>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</si>
  <si>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</si>
  <si>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</si>
  <si>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</si>
  <si>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</si>
  <si>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</si>
  <si>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</si>
  <si>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</si>
  <si>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</si>
  <si>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</si>
  <si>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</si>
  <si>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</si>
  <si>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</si>
  <si>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</si>
  <si>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</si>
  <si>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</si>
  <si>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</si>
  <si>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</si>
  <si>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</si>
  <si>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</si>
  <si>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</si>
  <si>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</si>
  <si>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</si>
  <si>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</si>
  <si>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</si>
  <si>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</si>
  <si>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</si>
  <si>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</si>
  <si>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</si>
  <si>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</si>
  <si>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</si>
  <si>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</si>
  <si>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</si>
  <si>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</si>
  <si>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</si>
  <si>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</si>
  <si>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</si>
  <si>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</si>
  <si>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</si>
  <si>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</si>
  <si>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</si>
  <si>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</si>
  <si>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</si>
  <si>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</si>
  <si>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</si>
  <si>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</si>
  <si>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</si>
  <si>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</si>
  <si>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</si>
  <si>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</si>
  <si>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</si>
  <si>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</si>
  <si>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</si>
  <si>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</si>
  <si>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</si>
  <si>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</si>
  <si>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</si>
  <si>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</si>
  <si>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</si>
  <si>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</si>
  <si>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</si>
  <si>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</si>
  <si>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</si>
  <si>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</si>
  <si>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</si>
  <si>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</si>
  <si>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</si>
  <si>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</si>
  <si>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</si>
  <si>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</si>
  <si>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</si>
  <si>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</si>
  <si>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</si>
  <si>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</si>
  <si>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</si>
  <si>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</si>
  <si>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</si>
  <si>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</si>
  <si>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</si>
  <si>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</si>
  <si>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</si>
  <si>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</si>
  <si>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</si>
  <si>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</si>
  <si>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</si>
  <si>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</si>
  <si>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</si>
  <si>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</si>
  <si>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</si>
  <si>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</si>
  <si>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</si>
  <si>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</si>
  <si>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</si>
  <si>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</si>
  <si>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</si>
  <si>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</si>
  <si>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</si>
  <si>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</si>
  <si>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</si>
  <si>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</si>
  <si>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</si>
  <si>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</si>
  <si>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</si>
  <si>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</si>
  <si>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</si>
  <si>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</si>
  <si>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</si>
  <si>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</si>
  <si>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</si>
  <si>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</si>
  <si>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</si>
  <si>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</si>
  <si>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</si>
  <si>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</si>
  <si>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</si>
  <si>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</si>
  <si>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</si>
  <si>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</si>
  <si>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</si>
  <si>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</si>
  <si>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</si>
  <si>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</si>
  <si>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</si>
  <si>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</si>
  <si>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</si>
  <si>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</si>
  <si>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</si>
  <si>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</si>
  <si>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</si>
  <si>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</si>
  <si>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</si>
  <si>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</si>
  <si>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</si>
  <si>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</si>
  <si>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</si>
  <si>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</si>
  <si>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</si>
  <si>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</si>
  <si>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</si>
  <si>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</si>
  <si>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</si>
  <si>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</si>
  <si>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</si>
  <si>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</si>
  <si>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</si>
  <si>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</si>
  <si>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</si>
  <si>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</si>
  <si>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</si>
  <si>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</si>
  <si>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</si>
  <si>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</si>
  <si>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</si>
  <si>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</si>
  <si>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</si>
  <si>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</si>
  <si>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</si>
  <si>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</si>
  <si>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</si>
  <si>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</si>
  <si>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</si>
  <si>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</si>
  <si>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</si>
  <si>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</si>
  <si>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</si>
  <si>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</si>
  <si>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</si>
  <si>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</si>
  <si>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</si>
  <si>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</si>
  <si>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</si>
  <si>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</si>
  <si>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</si>
  <si>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</si>
  <si>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</si>
  <si>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</si>
  <si>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</si>
  <si>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</si>
  <si>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</si>
  <si>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</si>
  <si>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</si>
  <si>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</si>
  <si>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</si>
  <si>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</si>
  <si>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</si>
  <si>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</si>
  <si>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</si>
  <si>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</si>
  <si>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</si>
  <si>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</si>
  <si>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</si>
  <si>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</si>
  <si>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</si>
  <si>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</si>
  <si>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</si>
  <si>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</si>
  <si>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</si>
  <si>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</si>
  <si>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</si>
  <si>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</si>
  <si>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</si>
  <si>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</si>
  <si>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</si>
  <si>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</si>
  <si>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</si>
  <si>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</si>
  <si>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</si>
  <si>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</si>
  <si>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</si>
  <si>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</si>
  <si>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</si>
  <si>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</si>
  <si>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</si>
  <si>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</si>
  <si>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</si>
  <si>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</si>
  <si>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</si>
  <si>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</si>
  <si>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</si>
  <si>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</si>
  <si>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</si>
  <si>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</si>
  <si>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</si>
  <si>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</si>
  <si>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</si>
  <si>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</si>
  <si>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</si>
  <si>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</si>
  <si>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</si>
  <si>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</si>
  <si>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</si>
  <si>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</si>
  <si>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</si>
  <si>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</si>
  <si>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</si>
  <si>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</si>
  <si>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</si>
  <si>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</si>
  <si>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</si>
  <si>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</si>
  <si>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</si>
  <si>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</si>
  <si>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</si>
  <si>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</si>
  <si>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</si>
  <si>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</si>
  <si>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</si>
  <si>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</si>
  <si>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</si>
  <si>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</si>
  <si>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</si>
  <si>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</si>
  <si>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</si>
  <si>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</si>
  <si>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</si>
  <si>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</si>
  <si>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</si>
  <si>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</si>
  <si>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</si>
  <si>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</si>
  <si>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</si>
  <si>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</si>
  <si>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</si>
  <si>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</si>
  <si>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</si>
  <si>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</si>
  <si>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</si>
  <si>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</si>
  <si>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</si>
  <si>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</si>
  <si>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</si>
  <si>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</si>
  <si>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</si>
  <si>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</si>
  <si>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</si>
  <si>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</si>
  <si>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</si>
  <si>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</si>
  <si>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</si>
  <si>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</si>
  <si>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</si>
  <si>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</si>
  <si>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</si>
  <si>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</si>
  <si>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</si>
  <si>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</si>
  <si>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</si>
  <si>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</si>
  <si>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</si>
  <si>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</si>
  <si>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</si>
  <si>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</si>
  <si>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</si>
  <si>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</si>
  <si>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</si>
  <si>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</si>
  <si>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</si>
  <si>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</si>
  <si>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</si>
  <si>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</si>
  <si>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</si>
  <si>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</si>
  <si>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</si>
  <si>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</si>
  <si>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</si>
  <si>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</si>
  <si>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</si>
  <si>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</si>
  <si>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</si>
  <si>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</si>
  <si>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</si>
  <si>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</si>
  <si>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</si>
  <si>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</si>
  <si>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</si>
  <si>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</si>
  <si>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</si>
  <si>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</si>
  <si>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</si>
  <si>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</si>
  <si>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</si>
  <si>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</si>
  <si>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</si>
  <si>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</si>
  <si>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</si>
  <si>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</si>
  <si>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</si>
  <si>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</si>
  <si>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</si>
  <si>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</si>
  <si>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</si>
  <si>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</si>
  <si>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</si>
  <si>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</si>
  <si>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</si>
  <si>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</si>
  <si>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</si>
  <si>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</si>
  <si>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</si>
  <si>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</si>
  <si>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</si>
  <si>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</si>
  <si>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</si>
  <si>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</si>
  <si>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</si>
  <si>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</si>
  <si>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</si>
  <si>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</si>
  <si>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</si>
  <si>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</si>
  <si>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</si>
  <si>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</si>
  <si>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</si>
  <si>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</si>
  <si>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</si>
  <si>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</si>
  <si>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</si>
  <si>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</si>
  <si>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</si>
  <si>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</si>
  <si>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</si>
  <si>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</si>
  <si>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</si>
  <si>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</si>
  <si>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</si>
  <si>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</si>
  <si>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</si>
  <si>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</si>
  <si>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</si>
  <si>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</si>
  <si>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</si>
  <si>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</si>
  <si>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</si>
  <si>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</si>
  <si>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</si>
  <si>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</si>
  <si>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</si>
  <si>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</si>
  <si>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</si>
  <si>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</si>
  <si>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</si>
  <si>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</si>
  <si>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</si>
  <si>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</si>
  <si>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</si>
  <si>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</si>
  <si>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</si>
  <si>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</si>
  <si>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</si>
  <si>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</si>
  <si>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</si>
  <si>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</si>
  <si>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</si>
  <si>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</si>
  <si>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</si>
  <si>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</si>
  <si>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</si>
  <si>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</si>
  <si>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</si>
  <si>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</si>
  <si>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</si>
  <si>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</si>
  <si>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</si>
  <si>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</si>
  <si>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</si>
  <si>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</si>
  <si>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</si>
  <si>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</si>
  <si>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</si>
  <si>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</si>
  <si>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</si>
  <si>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</si>
  <si>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</si>
  <si>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</si>
  <si>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</si>
  <si>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</si>
  <si>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</si>
  <si>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</si>
  <si>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</si>
  <si>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</si>
  <si>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</si>
  <si>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</si>
  <si>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</si>
  <si>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</si>
  <si>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</si>
  <si>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</si>
  <si>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</si>
  <si>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</si>
  <si>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</si>
  <si>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</si>
  <si>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</si>
  <si>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</si>
  <si>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</si>
  <si>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</si>
  <si>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</si>
  <si>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</si>
  <si>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</si>
  <si>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</si>
  <si>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</si>
  <si>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</si>
  <si>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</si>
  <si>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</si>
  <si>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</si>
  <si>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</si>
  <si>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</si>
  <si>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</si>
  <si>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</si>
  <si>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</si>
  <si>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</si>
  <si>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</si>
  <si>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</si>
  <si>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</si>
  <si>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</si>
  <si>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</si>
  <si>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</si>
  <si>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</si>
  <si>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</si>
  <si>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</si>
  <si>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</si>
  <si>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</si>
  <si>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</si>
  <si>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</si>
  <si>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</si>
  <si>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</si>
  <si>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</si>
  <si>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</si>
  <si>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</si>
  <si>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</si>
  <si>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</si>
  <si>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</si>
  <si>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</si>
  <si>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</si>
  <si>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</si>
  <si>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</si>
  <si>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</si>
  <si>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</si>
  <si>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</si>
  <si>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</si>
  <si>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</si>
  <si>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</si>
  <si>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</si>
  <si>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</si>
  <si>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</si>
  <si>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</si>
  <si>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</si>
  <si>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</si>
  <si>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</si>
  <si>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</si>
  <si>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</si>
  <si>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</si>
  <si>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</si>
  <si>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</si>
  <si>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</si>
  <si>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</si>
  <si>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</si>
  <si>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</si>
  <si>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</si>
  <si>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</si>
  <si>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</si>
  <si>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</si>
  <si>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</si>
  <si>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</si>
  <si>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</si>
  <si>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</si>
  <si>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</si>
  <si>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</si>
  <si>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</si>
  <si>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</si>
  <si>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</si>
  <si>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</si>
  <si>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</si>
  <si>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</si>
  <si>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</si>
  <si>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</si>
  <si>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</si>
  <si>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</si>
  <si>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</si>
  <si>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</si>
  <si>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</si>
  <si>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</si>
  <si>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</si>
  <si>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</si>
  <si>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</si>
  <si>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</si>
  <si>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</si>
  <si>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</si>
  <si>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</si>
  <si>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</si>
  <si>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</si>
  <si>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</si>
  <si>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</si>
  <si>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</si>
  <si>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</si>
  <si>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</si>
  <si>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</si>
  <si>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</si>
  <si>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</si>
  <si>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</si>
  <si>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</si>
  <si>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</si>
  <si>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</si>
  <si>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</si>
  <si>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</si>
  <si>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</si>
  <si>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</si>
  <si>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</si>
  <si>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</si>
  <si>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</si>
  <si>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</si>
  <si>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</si>
  <si>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</si>
  <si>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</si>
  <si>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</si>
  <si>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</si>
  <si>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</si>
  <si>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</si>
  <si>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</si>
  <si>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</si>
  <si>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</si>
  <si>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</si>
  <si>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</si>
  <si>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</si>
  <si>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</si>
  <si>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</si>
  <si>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</si>
  <si>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</si>
  <si>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</si>
  <si>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</si>
  <si>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</si>
  <si>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</si>
  <si>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</si>
  <si>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</si>
  <si>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</si>
  <si>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</si>
  <si>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</si>
  <si>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</si>
  <si>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</si>
  <si>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</si>
  <si>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</si>
  <si>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</si>
  <si>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</si>
  <si>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</si>
  <si>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</si>
  <si>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</si>
  <si>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</si>
  <si>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</si>
  <si>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</si>
  <si>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</si>
  <si>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</si>
  <si>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</si>
  <si>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</si>
  <si>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</si>
  <si>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</si>
  <si>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</si>
  <si>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</si>
  <si>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</si>
  <si>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</si>
  <si>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</si>
  <si>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</si>
  <si>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</si>
  <si>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</si>
  <si>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</si>
  <si>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</si>
  <si>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</si>
  <si>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</si>
  <si>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</si>
  <si>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</si>
  <si>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</si>
  <si>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</si>
  <si>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</si>
  <si>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</si>
  <si>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</si>
  <si>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</si>
  <si>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</si>
  <si>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</si>
  <si>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</si>
  <si>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</si>
  <si>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</si>
  <si>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</si>
  <si>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</si>
  <si>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</si>
  <si>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</si>
  <si>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</si>
  <si>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</si>
  <si>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</si>
  <si>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</si>
  <si>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</si>
  <si>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</si>
  <si>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</si>
  <si>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</si>
  <si>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</si>
  <si>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</si>
  <si>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</si>
  <si>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</si>
  <si>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</si>
  <si>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</si>
  <si>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</si>
  <si>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</si>
  <si>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</si>
  <si>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</si>
  <si>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</si>
  <si>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</si>
  <si>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</si>
  <si>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</si>
  <si>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</si>
  <si>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</si>
  <si>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</si>
  <si>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</si>
  <si>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</si>
  <si>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</si>
  <si>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</si>
  <si>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</si>
  <si>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</si>
  <si>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</si>
  <si>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</si>
  <si>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</si>
  <si>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</si>
  <si>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</si>
  <si>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</si>
  <si>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</si>
  <si>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</si>
  <si>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</si>
  <si>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</si>
  <si>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</si>
  <si>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</si>
  <si>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</si>
  <si>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</si>
  <si>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</si>
  <si>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</si>
  <si>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</si>
  <si>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</si>
  <si>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</si>
  <si>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</si>
  <si>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</si>
  <si>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</si>
  <si>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</si>
  <si>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</si>
  <si>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</si>
  <si>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</si>
  <si>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</si>
  <si>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</si>
  <si>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</si>
  <si>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</si>
  <si>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</si>
  <si>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</si>
  <si>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</si>
  <si>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</si>
  <si>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</si>
  <si>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</si>
  <si>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</si>
  <si>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</si>
  <si>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</si>
  <si>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</si>
  <si>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</si>
  <si>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</si>
  <si>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</si>
  <si>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</si>
  <si>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</si>
  <si>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</si>
  <si>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</si>
  <si>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</si>
  <si>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</si>
  <si>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</si>
  <si>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</si>
  <si>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</si>
  <si>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</si>
  <si>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</si>
  <si>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</si>
  <si>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</si>
  <si>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</si>
  <si>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</si>
  <si>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</si>
  <si>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</si>
  <si>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</si>
  <si>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</si>
  <si>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</si>
  <si>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</si>
  <si>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</si>
  <si>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</si>
  <si>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</si>
  <si>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</si>
  <si>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</si>
  <si>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</si>
  <si>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</si>
  <si>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</si>
  <si>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</si>
  <si>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</si>
  <si>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</si>
  <si>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</si>
  <si>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</si>
  <si>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</si>
  <si>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</si>
  <si>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</si>
  <si>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</si>
  <si>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</si>
  <si>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</si>
  <si>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</si>
  <si>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</si>
  <si>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</si>
  <si>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</si>
  <si>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</si>
  <si>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</si>
  <si>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</si>
  <si>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</si>
  <si>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</si>
  <si>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</si>
  <si>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</si>
  <si>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</si>
  <si>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</si>
  <si>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</si>
  <si>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</si>
  <si>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</si>
  <si>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</si>
  <si>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</si>
  <si>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</si>
  <si>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</si>
  <si>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</si>
  <si>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</si>
  <si>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</si>
  <si>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</si>
  <si>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</si>
  <si>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</si>
  <si>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</si>
  <si>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</si>
  <si>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</si>
  <si>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</si>
  <si>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</si>
  <si>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</si>
  <si>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</si>
  <si>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</si>
  <si>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</si>
  <si>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</si>
  <si>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</si>
  <si>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</si>
  <si>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</si>
  <si>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</si>
  <si>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</si>
  <si>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</si>
  <si>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</si>
  <si>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</si>
  <si>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</si>
  <si>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</si>
  <si>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</si>
  <si>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</si>
  <si>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</si>
  <si>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</si>
  <si>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</si>
  <si>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</si>
  <si>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</si>
  <si>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</si>
  <si>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</si>
  <si>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</si>
  <si>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</si>
  <si>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</si>
  <si>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</si>
  <si>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</si>
  <si>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</si>
  <si>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</si>
  <si>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</si>
  <si>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</si>
  <si>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</si>
  <si>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</si>
  <si>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</si>
  <si>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</si>
  <si>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</si>
  <si>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</si>
  <si>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</si>
  <si>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</si>
  <si>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</si>
  <si>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</si>
  <si>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</si>
  <si>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</si>
  <si>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</si>
  <si>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</si>
  <si>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</si>
  <si>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</si>
  <si>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</si>
  <si>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</si>
  <si>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</si>
  <si>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</si>
  <si>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</si>
  <si>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</si>
  <si>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</si>
  <si>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</si>
  <si>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</si>
  <si>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</si>
  <si>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</si>
  <si>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</si>
  <si>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</si>
  <si>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</si>
  <si>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</si>
  <si>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</si>
  <si>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</si>
  <si>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</si>
  <si>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</si>
  <si>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</si>
  <si>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</si>
  <si>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</si>
  <si>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</si>
  <si>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</si>
  <si>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</si>
  <si>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</si>
  <si>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</si>
  <si>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</si>
  <si>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</si>
  <si>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</si>
  <si>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</si>
  <si>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</si>
  <si>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</si>
  <si>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</si>
  <si>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</si>
  <si>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</si>
  <si>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</si>
  <si>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</si>
  <si>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</si>
  <si>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</si>
  <si>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</si>
  <si>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</si>
  <si>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</si>
  <si>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</si>
  <si>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</si>
  <si>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</si>
  <si>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</si>
  <si>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</si>
  <si>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</si>
  <si>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</si>
  <si>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</si>
  <si>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</si>
  <si>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</si>
  <si>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</si>
  <si>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</si>
  <si>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</si>
  <si>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</si>
  <si>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</si>
  <si>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</si>
  <si>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</si>
  <si>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</si>
  <si>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</si>
  <si>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</si>
  <si>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</si>
  <si>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</si>
  <si>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</si>
  <si>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</si>
  <si>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</si>
  <si>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</si>
  <si>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</si>
  <si>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</si>
  <si>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</si>
  <si>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</si>
  <si>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</si>
  <si>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</si>
  <si>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</si>
  <si>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</si>
  <si>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</si>
  <si>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</si>
  <si>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</si>
  <si>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</si>
  <si>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</si>
  <si>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</si>
  <si>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</si>
  <si>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</si>
  <si>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</si>
  <si>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</si>
  <si>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</si>
  <si>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</si>
  <si>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</si>
  <si>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</si>
  <si>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</si>
  <si>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</si>
  <si>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</si>
  <si>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</si>
  <si>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</si>
  <si>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</si>
  <si>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</si>
  <si>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</si>
  <si>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</si>
  <si>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</si>
  <si>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</si>
  <si>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</si>
  <si>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</si>
  <si>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</si>
  <si>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</si>
  <si>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</si>
  <si>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</si>
  <si>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</si>
  <si>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</si>
  <si>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</si>
  <si>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</si>
  <si>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</si>
  <si>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</si>
  <si>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</si>
  <si>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</si>
  <si>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</si>
  <si>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</si>
  <si>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</si>
  <si>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</si>
  <si>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</si>
  <si>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</si>
  <si>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</si>
  <si>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</si>
  <si>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</si>
  <si>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</si>
  <si>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</si>
  <si>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</si>
  <si>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</si>
  <si>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</si>
  <si>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</si>
  <si>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</si>
  <si>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</si>
  <si>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</si>
  <si>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</si>
  <si>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</si>
  <si>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</si>
  <si>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</si>
  <si>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</si>
  <si>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</si>
  <si>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</si>
  <si>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</si>
  <si>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</si>
  <si>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</si>
  <si>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</si>
  <si>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</si>
  <si>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</si>
  <si>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</si>
  <si>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</si>
  <si>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</si>
  <si>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</si>
  <si>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</si>
  <si>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</si>
  <si>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</si>
  <si>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</si>
  <si>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</si>
  <si>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</si>
  <si>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</si>
  <si>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</si>
  <si>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</si>
  <si>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</si>
  <si>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</si>
  <si>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</si>
  <si>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</si>
  <si>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</si>
  <si>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</si>
  <si>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</si>
  <si>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</si>
  <si>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</si>
  <si>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</si>
  <si>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</si>
  <si>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</si>
  <si>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</si>
  <si>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</si>
  <si>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</si>
  <si>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</si>
  <si>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</si>
  <si>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</si>
  <si>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</si>
  <si>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</si>
  <si>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</si>
  <si>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</si>
  <si>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</si>
  <si>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</si>
  <si>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</si>
  <si>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</si>
  <si>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</si>
  <si>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</si>
  <si>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</si>
  <si>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</si>
  <si>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</si>
  <si>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</si>
  <si>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</si>
  <si>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</si>
  <si>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</si>
  <si>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</si>
  <si>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</si>
  <si>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</si>
  <si>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</si>
  <si>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</si>
  <si>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</si>
  <si>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</si>
  <si>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</si>
  <si>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</si>
  <si>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</si>
  <si>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</si>
  <si>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</si>
  <si>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</si>
  <si>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</si>
  <si>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</si>
  <si>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</si>
  <si>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</si>
  <si>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</si>
  <si>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</si>
  <si>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</si>
  <si>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</si>
  <si>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</si>
  <si>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</si>
  <si>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</si>
  <si>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</si>
  <si>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</si>
  <si>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</si>
  <si>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</si>
  <si>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</si>
  <si>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</si>
  <si>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</si>
  <si>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</si>
  <si>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</si>
  <si>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</si>
  <si>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</si>
  <si>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</si>
  <si>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</si>
  <si>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</si>
  <si>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</si>
  <si>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</si>
  <si>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</si>
  <si>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</si>
  <si>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</si>
  <si>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</si>
  <si>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</si>
  <si>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</si>
  <si>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</si>
  <si>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</si>
  <si>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</si>
  <si>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</si>
  <si>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</si>
  <si>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</si>
  <si>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</si>
  <si>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</si>
  <si>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</si>
  <si>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</si>
  <si>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</si>
  <si>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</si>
  <si>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</si>
  <si>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</si>
  <si>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</si>
  <si>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</si>
  <si>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</si>
  <si>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</si>
  <si>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</si>
  <si>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</si>
  <si>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</si>
  <si>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</si>
  <si>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</si>
  <si>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</si>
  <si>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</si>
  <si>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</si>
  <si>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</si>
  <si>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</si>
  <si>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</si>
  <si>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</si>
  <si>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</si>
  <si>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</si>
  <si>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</si>
  <si>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</si>
  <si>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</si>
  <si>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</si>
  <si>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</si>
  <si>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</si>
  <si>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</si>
  <si>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</si>
  <si>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</si>
  <si>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</si>
  <si>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</si>
  <si>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</si>
  <si>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</si>
  <si>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</si>
  <si>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</si>
  <si>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</si>
  <si>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</si>
  <si>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</si>
  <si>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</si>
  <si>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</si>
  <si>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</si>
  <si>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</si>
  <si>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</si>
  <si>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</si>
  <si>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</si>
  <si>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</si>
  <si>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</si>
  <si>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</si>
  <si>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</si>
  <si>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</si>
  <si>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</si>
  <si>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</si>
  <si>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</si>
  <si>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</si>
  <si>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</si>
  <si>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</si>
  <si>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</si>
  <si>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</si>
  <si>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</si>
  <si>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</si>
  <si>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</si>
  <si>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</si>
  <si>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</si>
  <si>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</si>
  <si>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</si>
  <si>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</si>
  <si>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</si>
  <si>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</si>
  <si>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</si>
  <si>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</si>
  <si>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</si>
  <si>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</si>
  <si>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</si>
  <si>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</si>
  <si>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</si>
  <si>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</si>
  <si>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</si>
  <si>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</si>
  <si>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</si>
  <si>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</si>
  <si>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</si>
  <si>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</si>
  <si>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</si>
  <si>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</si>
  <si>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</si>
  <si>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</si>
  <si>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</si>
  <si>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</si>
  <si>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</si>
  <si>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</si>
  <si>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</si>
  <si>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</si>
  <si>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</si>
  <si>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</si>
  <si>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</si>
  <si>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</si>
  <si>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</si>
  <si>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</si>
  <si>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</si>
  <si>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</si>
  <si>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</si>
  <si>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</si>
  <si>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</si>
  <si>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</si>
  <si>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</si>
  <si>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</si>
  <si>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</si>
  <si>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</si>
  <si>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</si>
  <si>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</si>
  <si>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</si>
  <si>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</si>
  <si>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</si>
  <si>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</si>
  <si>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</si>
  <si>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</si>
  <si>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</si>
  <si>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</si>
  <si>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</si>
  <si>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</si>
  <si>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</si>
  <si>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</si>
  <si>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</si>
  <si>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</si>
  <si>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</si>
  <si>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</si>
  <si>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</si>
  <si>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</si>
  <si>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</si>
  <si>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</si>
  <si>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</si>
  <si>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</si>
  <si>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</si>
  <si>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</si>
  <si>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</si>
  <si>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</si>
  <si>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</si>
  <si>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</si>
  <si>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</si>
  <si>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</si>
  <si>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</si>
  <si>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</si>
  <si>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</si>
  <si>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</si>
  <si>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</si>
  <si>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</si>
  <si>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</si>
  <si>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</si>
  <si>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</si>
  <si>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</si>
  <si>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</si>
  <si>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</si>
  <si>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</si>
  <si>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</si>
  <si>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</si>
  <si>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</si>
  <si>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</si>
  <si>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</si>
  <si>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</si>
  <si>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</si>
  <si>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</si>
  <si>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</si>
  <si>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</si>
  <si>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</si>
  <si>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</si>
  <si>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</si>
  <si>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</si>
  <si>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</si>
  <si>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</si>
  <si>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</si>
  <si>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</si>
  <si>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</si>
  <si>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</si>
  <si>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</si>
  <si>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</si>
  <si>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</si>
  <si>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</si>
  <si>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</si>
  <si>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</si>
  <si>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</si>
  <si>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</si>
  <si>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</si>
  <si>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</si>
  <si>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</si>
  <si>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</si>
  <si>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</si>
  <si>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</si>
  <si>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</si>
  <si>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</si>
  <si>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</si>
  <si>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</si>
  <si>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</si>
  <si>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</si>
  <si>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</si>
  <si>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</si>
  <si>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</si>
  <si>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</si>
  <si>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</si>
  <si>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</si>
  <si>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</si>
  <si>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</si>
  <si>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</si>
  <si>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</si>
  <si>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</si>
  <si>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</si>
  <si>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</si>
  <si>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</si>
  <si>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</si>
  <si>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</si>
  <si>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</si>
  <si>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</si>
  <si>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</si>
  <si>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</si>
  <si>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</si>
  <si>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</si>
  <si>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</si>
  <si>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</si>
  <si>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</si>
  <si>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</si>
  <si>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</si>
  <si>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</si>
  <si>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</si>
  <si>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</si>
  <si>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</si>
  <si>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</si>
  <si>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</si>
  <si>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</si>
  <si>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</si>
  <si>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</si>
  <si>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</si>
  <si>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</si>
  <si>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</si>
  <si>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</si>
  <si>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</si>
  <si>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</si>
  <si>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</si>
  <si>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</si>
  <si>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</si>
  <si>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</si>
  <si>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</si>
  <si>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</si>
  <si>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</si>
  <si>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</si>
  <si>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</si>
  <si>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</si>
  <si>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</si>
  <si>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</si>
  <si>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</si>
  <si>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</si>
  <si>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</si>
  <si>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</si>
  <si>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</si>
  <si>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</si>
  <si>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</si>
  <si>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</si>
  <si>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</si>
  <si>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</si>
  <si>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</si>
  <si>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</si>
  <si>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</si>
  <si>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</si>
  <si>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</si>
  <si>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</si>
  <si>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</si>
  <si>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</si>
  <si>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</si>
  <si>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</si>
  <si>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</si>
  <si>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</si>
  <si>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</si>
  <si>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</si>
  <si>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</si>
  <si>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</si>
  <si>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</si>
  <si>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</si>
  <si>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</si>
  <si>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</si>
  <si>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</si>
  <si>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</si>
  <si>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</si>
  <si>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</si>
  <si>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</si>
  <si>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</si>
  <si>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</si>
  <si>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</si>
  <si>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</si>
  <si>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</si>
  <si>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</si>
  <si>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</si>
  <si>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</si>
  <si>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</si>
  <si>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</si>
  <si>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</si>
  <si>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</si>
  <si>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</si>
  <si>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</si>
  <si>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</si>
  <si>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</si>
  <si>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</si>
  <si>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</si>
  <si>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</si>
  <si>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</si>
  <si>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</si>
  <si>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</si>
  <si>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</si>
  <si>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</si>
  <si>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</si>
  <si>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</si>
  <si>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</si>
  <si>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</si>
  <si>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</si>
  <si>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</si>
  <si>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</si>
  <si>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</si>
  <si>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</si>
  <si>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</si>
  <si>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</si>
  <si>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</si>
  <si>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</si>
  <si>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</si>
  <si>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</si>
  <si>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</si>
  <si>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</si>
  <si>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</si>
  <si>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</si>
  <si>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</si>
  <si>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</si>
  <si>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</si>
  <si>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</si>
  <si>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</si>
  <si>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</si>
  <si>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</si>
  <si>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</si>
  <si>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</si>
  <si>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</si>
  <si>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</si>
  <si>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</si>
  <si>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</si>
  <si>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</si>
  <si>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</si>
  <si>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</si>
  <si>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</si>
  <si>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</si>
  <si>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</si>
  <si>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</si>
  <si>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</si>
  <si>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</si>
  <si>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</si>
  <si>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</si>
  <si>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</si>
  <si>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</si>
  <si>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</si>
  <si>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</si>
  <si>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</si>
  <si>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</si>
  <si>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</si>
  <si>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</si>
  <si>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</si>
  <si>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</si>
  <si>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</si>
  <si>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</si>
  <si>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</si>
  <si>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</si>
  <si>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</si>
  <si>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</si>
  <si>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</si>
  <si>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</si>
  <si>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</si>
  <si>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</si>
  <si>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</si>
  <si>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</si>
  <si>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</si>
  <si>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</si>
  <si>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</si>
  <si>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</si>
  <si>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</si>
  <si>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</si>
  <si>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</si>
  <si>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</si>
  <si>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</si>
  <si>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</si>
  <si>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</si>
  <si>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</si>
  <si>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</si>
  <si>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</si>
  <si>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</si>
  <si>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</si>
  <si>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</si>
  <si>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</si>
  <si>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</si>
  <si>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</si>
  <si>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</si>
  <si>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</si>
  <si>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</si>
  <si>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</si>
  <si>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</si>
  <si>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</si>
  <si>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</si>
  <si>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</si>
  <si>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</si>
  <si>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</si>
  <si>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</si>
  <si>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</si>
  <si>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</si>
  <si>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</si>
  <si>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</si>
  <si>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</si>
  <si>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</si>
  <si>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</si>
  <si>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</si>
  <si>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</si>
  <si>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</si>
  <si>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</si>
  <si>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</si>
  <si>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</si>
  <si>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</si>
  <si>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</si>
  <si>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</si>
  <si>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</si>
  <si>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</si>
  <si>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</si>
  <si>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</si>
  <si>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</si>
  <si>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</si>
  <si>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</si>
  <si>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</si>
  <si>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</si>
  <si>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</si>
  <si>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</si>
  <si>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</si>
  <si>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</si>
  <si>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</si>
  <si>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</si>
  <si>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</si>
  <si>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</si>
  <si>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</si>
  <si>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</si>
  <si>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</si>
  <si>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</si>
  <si>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</si>
  <si>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</si>
  <si>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</si>
  <si>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</si>
  <si>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</si>
  <si>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</si>
  <si>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</si>
  <si>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</si>
  <si>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</si>
  <si>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</si>
  <si>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</si>
  <si>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</si>
  <si>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</si>
  <si>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</si>
  <si>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</si>
  <si>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</si>
  <si>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</si>
  <si>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</si>
  <si>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</si>
  <si>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</si>
  <si>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</si>
  <si>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</si>
  <si>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</si>
  <si>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</si>
  <si>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</si>
  <si>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</si>
  <si>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</si>
  <si>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</si>
  <si>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</si>
  <si>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</si>
  <si>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</si>
  <si>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</si>
  <si>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</si>
  <si>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</si>
  <si>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</si>
  <si>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</si>
  <si>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</si>
  <si>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</si>
  <si>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</si>
  <si>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</si>
  <si>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</si>
  <si>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</si>
  <si>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</si>
  <si>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</si>
  <si>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</si>
  <si>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</si>
  <si>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</si>
  <si>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</si>
  <si>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</si>
  <si>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</si>
  <si>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</si>
  <si>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</si>
  <si>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</si>
  <si>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</si>
  <si>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</si>
  <si>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</si>
  <si>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</si>
  <si>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</si>
  <si>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</si>
  <si>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</si>
  <si>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</si>
  <si>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</si>
  <si>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</si>
  <si>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</si>
  <si>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</si>
  <si>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</si>
  <si>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</si>
  <si>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</si>
  <si>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</si>
  <si>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</si>
  <si>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</si>
  <si>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</si>
  <si>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</si>
  <si>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</si>
  <si>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</si>
  <si>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</si>
  <si>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</si>
  <si>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</si>
  <si>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</si>
  <si>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</si>
  <si>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</si>
  <si>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</si>
  <si>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</si>
  <si>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</si>
  <si>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</si>
  <si>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</si>
  <si>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</si>
  <si>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</si>
  <si>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</si>
  <si>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</si>
  <si>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</si>
  <si>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</si>
  <si>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</si>
  <si>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</si>
  <si>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</si>
  <si>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</si>
  <si>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</si>
  <si>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</si>
  <si>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</si>
  <si>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</si>
  <si>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</si>
  <si>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</si>
  <si>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</si>
  <si>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</si>
  <si>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</si>
  <si>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</si>
  <si>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</si>
  <si>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</si>
  <si>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</si>
  <si>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</si>
  <si>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</si>
  <si>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</si>
  <si>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</si>
  <si>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</si>
  <si>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</si>
  <si>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</si>
  <si>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</si>
  <si>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</si>
  <si>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</si>
  <si>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</si>
  <si>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</si>
  <si>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</si>
  <si>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</si>
  <si>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</si>
  <si>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</si>
  <si>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</si>
  <si>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</si>
  <si>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</si>
  <si>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</si>
  <si>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</si>
  <si>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</si>
  <si>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</si>
  <si>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</si>
  <si>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</si>
  <si>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</si>
  <si>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</si>
  <si>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</si>
  <si>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</si>
  <si>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</si>
  <si>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</si>
  <si>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</si>
  <si>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</si>
  <si>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</si>
  <si>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</si>
  <si>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</si>
  <si>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</si>
  <si>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</si>
  <si>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</si>
  <si>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</si>
  <si>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</si>
  <si>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</si>
  <si>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</si>
  <si>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</si>
  <si>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</si>
  <si>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</si>
  <si>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</si>
  <si>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</si>
  <si>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</si>
  <si>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</si>
  <si>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</si>
  <si>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</si>
  <si>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</si>
  <si>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</si>
  <si>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</si>
  <si>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</si>
  <si>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</si>
  <si>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</si>
  <si>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</si>
  <si>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</si>
  <si>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</si>
  <si>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</si>
  <si>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</si>
  <si>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</si>
  <si>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</si>
  <si>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</si>
  <si>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</si>
  <si>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</si>
  <si>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</si>
  <si>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</si>
  <si>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</si>
  <si>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</si>
  <si>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</si>
  <si>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</si>
  <si>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</si>
  <si>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</si>
  <si>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</si>
  <si>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</si>
  <si>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</si>
  <si>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</si>
  <si>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</si>
  <si>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</si>
  <si>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</si>
  <si>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</si>
  <si>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</si>
  <si>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</si>
  <si>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</si>
  <si>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</si>
  <si>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</si>
  <si>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</si>
  <si>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</si>
  <si>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</si>
  <si>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</si>
  <si>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</si>
  <si>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</si>
  <si>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</si>
  <si>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</si>
  <si>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</si>
  <si>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</si>
  <si>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</si>
  <si>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</si>
  <si>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</si>
  <si>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</si>
  <si>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</si>
  <si>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</si>
  <si>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</si>
  <si>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</si>
  <si>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</si>
  <si>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</si>
  <si>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</si>
  <si>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</si>
  <si>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</si>
  <si>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</si>
  <si>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</si>
  <si>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</si>
  <si>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</si>
  <si>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</si>
  <si>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</si>
  <si>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</si>
  <si>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</si>
  <si>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</si>
  <si>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</si>
  <si>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</si>
  <si>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</si>
  <si>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</si>
  <si>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</si>
  <si>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</si>
  <si>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</si>
  <si>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</si>
  <si>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</si>
  <si>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</si>
  <si>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</si>
  <si>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</si>
  <si>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</si>
  <si>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</si>
  <si>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</si>
  <si>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</si>
  <si>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</si>
  <si>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</si>
  <si>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</si>
  <si>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</si>
  <si>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</si>
  <si>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</si>
  <si>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</si>
  <si>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</si>
  <si>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</si>
  <si>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</si>
  <si>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</si>
  <si>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</si>
  <si>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</si>
  <si>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</si>
  <si>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</si>
  <si>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</si>
  <si>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</si>
  <si>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</si>
  <si>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</si>
  <si>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</si>
  <si>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</si>
  <si>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</si>
  <si>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</si>
  <si>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</si>
  <si>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</si>
  <si>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</si>
  <si>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</si>
  <si>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</si>
  <si>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</si>
  <si>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</si>
  <si>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</si>
  <si>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</si>
  <si>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</si>
  <si>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</si>
  <si>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</si>
  <si>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</si>
  <si>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</si>
  <si>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</si>
  <si>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</si>
  <si>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</si>
  <si>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</si>
  <si>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</si>
  <si>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</si>
  <si>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</si>
  <si>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</si>
  <si>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</si>
  <si>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</si>
  <si>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</si>
  <si>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</si>
  <si>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</si>
  <si>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</si>
  <si>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</si>
  <si>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</si>
  <si>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</si>
  <si>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</si>
  <si>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</si>
  <si>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</si>
  <si>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</si>
  <si>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</si>
  <si>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</si>
  <si>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</si>
  <si>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</si>
  <si>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</si>
  <si>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</si>
  <si>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</si>
  <si>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</si>
  <si>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</si>
  <si>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</si>
  <si>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</si>
  <si>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</si>
  <si>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</si>
  <si>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</si>
  <si>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</si>
  <si>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</si>
  <si>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</si>
  <si>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</si>
  <si>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</si>
  <si>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</si>
  <si>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</si>
  <si>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</si>
  <si>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</si>
  <si>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</si>
  <si>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</si>
  <si>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</si>
  <si>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</si>
  <si>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</si>
  <si>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</si>
  <si>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</si>
  <si>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</si>
  <si>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</si>
  <si>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</si>
  <si>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</si>
  <si>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</si>
  <si>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</si>
  <si>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</si>
  <si>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</si>
  <si>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</si>
  <si>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</si>
  <si>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</si>
  <si>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</si>
  <si>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</si>
  <si>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</si>
  <si>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</si>
  <si>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</si>
  <si>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</si>
  <si>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</si>
  <si>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</si>
  <si>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</si>
  <si>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</si>
  <si>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</si>
  <si>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</si>
  <si>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</si>
  <si>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</si>
  <si>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</si>
  <si>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</si>
  <si>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</si>
  <si>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</si>
  <si>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</si>
  <si>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</si>
  <si>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</si>
  <si>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</si>
  <si>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</si>
  <si>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</si>
  <si>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</si>
  <si>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</si>
  <si>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</si>
  <si>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</si>
  <si>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</si>
  <si>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</si>
  <si>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</si>
  <si>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</si>
  <si>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</si>
  <si>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</si>
  <si>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</si>
  <si>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</si>
  <si>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</si>
  <si>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</si>
  <si>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</si>
  <si>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</si>
  <si>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</si>
  <si>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</si>
  <si>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</si>
  <si>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</si>
  <si>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</si>
  <si>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</si>
  <si>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</si>
  <si>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</si>
  <si>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</si>
  <si>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</si>
  <si>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</si>
  <si>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</si>
  <si>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</si>
  <si>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</si>
  <si>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</si>
  <si>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</si>
  <si>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</si>
  <si>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</si>
  <si>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</si>
  <si>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</si>
  <si>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</si>
  <si>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</si>
  <si>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</si>
  <si>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</si>
  <si>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</si>
  <si>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</si>
  <si>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</si>
  <si>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</si>
  <si>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</si>
  <si>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</si>
  <si>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</si>
  <si>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</si>
  <si>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</si>
  <si>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</si>
  <si>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</si>
  <si>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</si>
  <si>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</si>
  <si>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</si>
  <si>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</si>
  <si>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</si>
  <si>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</si>
  <si>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</si>
  <si>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</si>
  <si>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</si>
  <si>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</si>
  <si>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</si>
  <si>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</si>
  <si>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</si>
  <si>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</si>
  <si>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</si>
  <si>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</si>
  <si>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</si>
  <si>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</si>
  <si>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</si>
  <si>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</si>
  <si>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</si>
  <si>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</si>
  <si>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</si>
  <si>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</si>
  <si>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</si>
  <si>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</si>
  <si>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</si>
  <si>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</si>
  <si>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</si>
  <si>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</si>
  <si>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</si>
  <si>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</si>
  <si>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</si>
  <si>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</si>
  <si>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</si>
  <si>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</si>
  <si>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</si>
  <si>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</si>
  <si>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</si>
  <si>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</si>
  <si>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</si>
  <si>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</si>
  <si>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</si>
  <si>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</si>
  <si>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</si>
  <si>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</si>
  <si>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</si>
  <si>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</si>
  <si>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</si>
  <si>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</si>
  <si>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</si>
  <si>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</si>
  <si>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</si>
  <si>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</si>
  <si>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</si>
  <si>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</si>
  <si>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</si>
  <si>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</si>
  <si>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</si>
  <si>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</si>
  <si>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</si>
  <si>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</si>
  <si>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</si>
  <si>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</si>
  <si>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</si>
  <si>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</si>
  <si>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</si>
  <si>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</si>
  <si>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</si>
  <si>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</si>
  <si>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</si>
  <si>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</si>
  <si>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</si>
  <si>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</si>
  <si>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</si>
  <si>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</si>
  <si>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</si>
  <si>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</si>
  <si>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</si>
  <si>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</si>
  <si>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</si>
  <si>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</si>
  <si>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</si>
  <si>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</si>
  <si>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</si>
  <si>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</si>
  <si>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</si>
  <si>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</si>
  <si>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</si>
  <si>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</si>
  <si>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</si>
  <si>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</si>
  <si>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</si>
  <si>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</si>
  <si>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</si>
  <si>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</si>
  <si>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</si>
  <si>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</si>
  <si>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</si>
  <si>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</si>
  <si>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</si>
  <si>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</si>
  <si>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</si>
  <si>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</si>
  <si>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</si>
  <si>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</si>
  <si>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</si>
  <si>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</si>
  <si>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</si>
  <si>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</si>
  <si>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</si>
  <si>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</si>
  <si>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</si>
  <si>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</si>
  <si>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</si>
  <si>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</si>
  <si>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</si>
  <si>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</si>
  <si>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</si>
  <si>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</si>
  <si>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</si>
  <si>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</si>
  <si>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</si>
  <si>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</si>
  <si>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</si>
  <si>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</si>
  <si>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</si>
  <si>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</si>
  <si>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</si>
  <si>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</si>
  <si>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</si>
  <si>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</si>
  <si>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</si>
  <si>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</si>
  <si>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</si>
  <si>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</si>
  <si>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</si>
  <si>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</si>
  <si>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</si>
  <si>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</si>
  <si>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</si>
  <si>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</si>
  <si>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</si>
  <si>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</si>
  <si>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</si>
  <si>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</si>
  <si>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</si>
  <si>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</si>
  <si>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</si>
  <si>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</si>
  <si>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</si>
  <si>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</si>
  <si>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</si>
  <si>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</si>
  <si>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</si>
  <si>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</si>
  <si>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</si>
  <si>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</si>
  <si>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</si>
  <si>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</si>
  <si>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</si>
  <si>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</si>
  <si>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</si>
  <si>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</si>
  <si>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</si>
  <si>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</si>
  <si>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</si>
  <si>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</si>
  <si>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</si>
  <si>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</si>
  <si>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</si>
  <si>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</si>
  <si>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</si>
  <si>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</si>
  <si>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</si>
  <si>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</si>
  <si>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</si>
  <si>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</si>
  <si>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</si>
  <si>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</si>
  <si>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</si>
  <si>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</si>
  <si>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</si>
  <si>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</si>
  <si>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</si>
  <si>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</si>
  <si>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</si>
  <si>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</si>
  <si>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</si>
  <si>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</si>
  <si>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</si>
  <si>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</si>
  <si>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</si>
  <si>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</si>
  <si>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</si>
  <si>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</si>
  <si>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</si>
  <si>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</si>
  <si>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</si>
  <si>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</si>
  <si>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</si>
  <si>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</si>
  <si>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</si>
  <si>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</si>
  <si>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</si>
  <si>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</si>
  <si>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</si>
  <si>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</si>
  <si>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</si>
  <si>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</si>
  <si>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</si>
  <si>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</si>
  <si>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</si>
  <si>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</si>
  <si>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</si>
  <si>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</si>
  <si>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</si>
  <si>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</si>
  <si>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</si>
  <si>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</si>
  <si>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</si>
  <si>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</si>
  <si>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</si>
  <si>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</si>
  <si>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</si>
  <si>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</si>
  <si>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</si>
  <si>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</si>
  <si>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</si>
  <si>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</si>
  <si>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</si>
  <si>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</si>
  <si>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</si>
  <si>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</si>
  <si>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</si>
  <si>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</si>
  <si>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</si>
  <si>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</si>
  <si>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</si>
  <si>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</si>
  <si>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</si>
  <si>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</si>
  <si>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</si>
  <si>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</si>
  <si>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</si>
  <si>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</si>
  <si>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</si>
  <si>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</si>
  <si>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</si>
  <si>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</si>
  <si>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</si>
  <si>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</si>
  <si>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</si>
  <si>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</si>
  <si>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</si>
  <si>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</si>
  <si>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</si>
  <si>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</si>
  <si>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</si>
  <si>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</si>
  <si>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</si>
  <si>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</si>
  <si>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</si>
  <si>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</si>
  <si>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</si>
  <si>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</si>
  <si>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</si>
  <si>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</si>
  <si>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</si>
  <si>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</si>
  <si>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</si>
  <si>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</si>
  <si>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</si>
  <si>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</si>
  <si>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</si>
  <si>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</si>
  <si>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</si>
  <si>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</si>
  <si>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</si>
  <si>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</si>
  <si>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</si>
  <si>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</si>
  <si>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</si>
  <si>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</si>
  <si>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</si>
  <si>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</si>
  <si>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</si>
  <si>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</si>
  <si>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</si>
  <si>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</si>
  <si>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</si>
  <si>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</si>
  <si>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</si>
  <si>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</si>
  <si>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</si>
  <si>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</si>
  <si>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</si>
  <si>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</si>
  <si>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</si>
  <si>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</si>
  <si>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</si>
  <si>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</si>
  <si>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</si>
  <si>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</si>
  <si>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</si>
  <si>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</si>
  <si>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</si>
  <si>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</si>
  <si>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</si>
  <si>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</si>
  <si>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</si>
  <si>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</si>
  <si>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</si>
  <si>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</si>
  <si>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</si>
  <si>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</si>
  <si>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</si>
  <si>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</si>
  <si>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</si>
  <si>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</si>
  <si>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</si>
  <si>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</si>
  <si>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</si>
  <si>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</si>
  <si>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</si>
  <si>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</si>
  <si>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</si>
  <si>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</si>
  <si>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</si>
  <si>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</si>
  <si>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</si>
  <si>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</si>
  <si>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</si>
  <si>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</si>
  <si>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</si>
  <si>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</si>
  <si>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</si>
  <si>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</si>
  <si>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</si>
  <si>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</si>
  <si>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</si>
  <si>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</si>
  <si>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</si>
  <si>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</si>
  <si>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</si>
  <si>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</si>
  <si>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</si>
  <si>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</si>
  <si>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</si>
  <si>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</si>
  <si>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</si>
  <si>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</si>
  <si>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</si>
  <si>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</si>
  <si>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</si>
  <si>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</si>
  <si>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</si>
  <si>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</si>
  <si>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</si>
  <si>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</si>
  <si>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</si>
  <si>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</si>
  <si>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</si>
  <si>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</si>
  <si>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</si>
  <si>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</si>
  <si>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</si>
  <si>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</si>
  <si>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</si>
  <si>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</si>
  <si>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</si>
  <si>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</si>
  <si>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</si>
  <si>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</si>
  <si>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</si>
  <si>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</si>
  <si>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</si>
  <si>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</si>
  <si>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</si>
  <si>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</si>
  <si>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</si>
  <si>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</si>
  <si>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</si>
  <si>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</si>
  <si>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</si>
  <si>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</si>
  <si>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</si>
  <si>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</si>
  <si>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</si>
  <si>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</si>
  <si>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</si>
  <si>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</si>
  <si>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</si>
  <si>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</si>
  <si>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</si>
  <si>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</si>
  <si>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</si>
  <si>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</si>
  <si>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</si>
  <si>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</si>
  <si>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</si>
  <si>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</si>
  <si>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</si>
  <si>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</si>
  <si>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</si>
  <si>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</si>
  <si>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</si>
  <si>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</si>
  <si>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</si>
  <si>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</si>
  <si>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</si>
  <si>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</si>
  <si>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</si>
  <si>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</si>
  <si>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</si>
  <si>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</si>
  <si>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</si>
  <si>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</si>
  <si>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</si>
  <si>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</si>
  <si>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</si>
  <si>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</si>
  <si>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</si>
  <si>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</si>
  <si>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</si>
  <si>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</si>
  <si>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</si>
  <si>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</si>
  <si>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</si>
  <si>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</si>
  <si>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</si>
  <si>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</si>
  <si>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</si>
  <si>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</si>
  <si>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</si>
  <si>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</si>
  <si>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</si>
  <si>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</si>
  <si>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</si>
  <si>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</si>
  <si>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</si>
  <si>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</si>
  <si>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</si>
  <si>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</si>
  <si>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</si>
  <si>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</si>
  <si>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</si>
  <si>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</si>
  <si>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</si>
  <si>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</si>
  <si>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</si>
  <si>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</si>
  <si>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</si>
  <si>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</si>
  <si>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</si>
  <si>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</si>
  <si>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</si>
  <si>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</si>
  <si>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</si>
  <si>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</si>
  <si>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</si>
  <si>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</si>
  <si>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</si>
  <si>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</si>
  <si>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</si>
  <si>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</si>
  <si>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</si>
  <si>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</si>
  <si>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</si>
  <si>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</si>
  <si>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</si>
  <si>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</si>
  <si>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</si>
  <si>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</si>
  <si>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</si>
  <si>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</si>
  <si>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</si>
  <si>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</si>
  <si>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</si>
  <si>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</si>
  <si>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</si>
  <si>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</si>
  <si>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</si>
  <si>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</si>
  <si>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</si>
  <si>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</si>
  <si>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</si>
  <si>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</si>
  <si>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</si>
  <si>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</si>
  <si>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</si>
  <si>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</si>
  <si>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</si>
  <si>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</si>
  <si>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</si>
  <si>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</si>
  <si>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</si>
  <si>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</si>
  <si>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</si>
  <si>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</si>
  <si>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</si>
  <si>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</si>
  <si>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</si>
  <si>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</si>
  <si>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</si>
  <si>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</si>
  <si>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</si>
  <si>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</si>
  <si>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</si>
  <si>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</si>
  <si>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</si>
  <si>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</si>
  <si>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</si>
  <si>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</si>
  <si>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</si>
  <si>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</si>
  <si>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</si>
  <si>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</si>
  <si>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</si>
  <si>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</si>
  <si>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</si>
  <si>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</si>
  <si>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</si>
  <si>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</si>
  <si>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</si>
  <si>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</si>
  <si>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</si>
  <si>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</si>
  <si>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</si>
  <si>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</si>
  <si>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</si>
  <si>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</si>
  <si>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</si>
  <si>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</si>
  <si>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</si>
  <si>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</si>
  <si>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</si>
  <si>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</si>
  <si>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</si>
  <si>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</si>
  <si>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</si>
  <si>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</si>
  <si>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</si>
  <si>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</si>
  <si>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</si>
  <si>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</si>
  <si>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</si>
  <si>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</si>
  <si>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</si>
  <si>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</si>
  <si>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</si>
  <si>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</si>
  <si>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</si>
  <si>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</si>
  <si>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</si>
  <si>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</si>
  <si>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</si>
  <si>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</si>
  <si>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</si>
  <si>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</si>
  <si>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</si>
  <si>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</si>
  <si>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</si>
  <si>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</si>
  <si>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</si>
  <si>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</si>
  <si>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</si>
  <si>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</si>
  <si>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</si>
  <si>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</si>
  <si>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</si>
  <si>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</si>
  <si>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</si>
  <si>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</si>
  <si>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</si>
  <si>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</si>
  <si>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</si>
  <si>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</si>
  <si>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</si>
  <si>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</si>
  <si>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</si>
  <si>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</si>
  <si>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</si>
  <si>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</si>
  <si>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</si>
  <si>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</si>
  <si>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</si>
  <si>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</si>
  <si>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</si>
  <si>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</si>
  <si>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</si>
  <si>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</si>
  <si>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</si>
  <si>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</si>
  <si>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</si>
  <si>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</si>
  <si>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</si>
  <si>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</si>
  <si>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</si>
  <si>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</si>
  <si>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</si>
  <si>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</si>
  <si>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</si>
  <si>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</si>
  <si>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</si>
  <si>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</si>
  <si>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</si>
  <si>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</si>
  <si>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</si>
  <si>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</si>
  <si>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</si>
  <si>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</si>
  <si>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</si>
  <si>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</si>
  <si>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</si>
  <si>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</si>
  <si>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</si>
  <si>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</si>
  <si>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</si>
  <si>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</si>
  <si>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</si>
  <si>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</si>
  <si>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</si>
  <si>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</si>
  <si>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</si>
  <si>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</si>
  <si>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</si>
  <si>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</si>
  <si>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</si>
  <si>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</si>
  <si>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</si>
  <si>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</si>
  <si>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</si>
  <si>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</si>
  <si>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</si>
  <si>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</si>
  <si>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</si>
  <si>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</si>
  <si>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</si>
  <si>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</si>
  <si>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</si>
  <si>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</si>
  <si>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</si>
  <si>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</si>
  <si>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</si>
  <si>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</si>
  <si>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</si>
  <si>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</si>
  <si>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</si>
  <si>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</si>
  <si>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</si>
  <si>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</si>
  <si>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</si>
  <si>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</si>
  <si>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</si>
  <si>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</si>
  <si>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</si>
  <si>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</si>
  <si>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</si>
  <si>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</si>
  <si>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</si>
  <si>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</si>
  <si>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</si>
  <si>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</si>
  <si>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</si>
  <si>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</si>
  <si>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</si>
  <si>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</si>
  <si>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</si>
  <si>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</si>
  <si>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</si>
  <si>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</si>
  <si>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</si>
  <si>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</si>
  <si>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</si>
  <si>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</si>
  <si>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</si>
  <si>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</si>
  <si>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</si>
  <si>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</si>
  <si>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</si>
  <si>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</si>
  <si>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</si>
  <si>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</si>
  <si>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</si>
  <si>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</si>
  <si>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</si>
  <si>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</si>
  <si>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</si>
  <si>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</si>
  <si>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</si>
  <si>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</si>
  <si>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</si>
  <si>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</si>
  <si>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</si>
  <si>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</si>
  <si>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</si>
  <si>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</si>
  <si>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</si>
  <si>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</si>
  <si>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</si>
  <si>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</si>
  <si>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</si>
  <si>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</si>
  <si>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</si>
  <si>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</si>
  <si>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</si>
  <si>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</si>
  <si>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</si>
  <si>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</si>
  <si>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</si>
  <si>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</si>
  <si>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</si>
  <si>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</si>
  <si>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</si>
  <si>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</si>
  <si>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</si>
  <si>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</si>
  <si>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</si>
  <si>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</si>
  <si>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</si>
  <si>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</si>
  <si>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</si>
  <si>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</si>
  <si>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</si>
  <si>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</si>
  <si>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</si>
  <si>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</si>
  <si>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</si>
  <si>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</si>
  <si>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</si>
  <si>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</si>
  <si>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</si>
  <si>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</si>
  <si>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</si>
  <si>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</si>
  <si>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</si>
  <si>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</si>
  <si>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</si>
  <si>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</si>
  <si>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</si>
  <si>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</si>
  <si>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</si>
  <si>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</si>
  <si>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</si>
  <si>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</si>
  <si>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</si>
  <si>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</si>
  <si>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</si>
  <si>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</si>
  <si>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</si>
  <si>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</si>
  <si>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</si>
  <si>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</si>
  <si>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</si>
  <si>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</si>
  <si>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</si>
  <si>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</si>
  <si>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</si>
  <si>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</si>
  <si>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</si>
  <si>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</si>
  <si>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</si>
  <si>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</si>
  <si>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</si>
  <si>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</si>
  <si>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</si>
  <si>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</si>
  <si>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</si>
  <si>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</si>
  <si>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</si>
  <si>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</si>
  <si>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</si>
  <si>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</si>
  <si>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</si>
  <si>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</si>
  <si>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</si>
  <si>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</si>
  <si>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</si>
  <si>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</si>
  <si>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</si>
  <si>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</si>
  <si>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</si>
  <si>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</si>
  <si>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</si>
  <si>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</si>
  <si>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</si>
  <si>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</si>
  <si>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</si>
  <si>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</si>
  <si>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</si>
  <si>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</si>
  <si>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</si>
  <si>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</si>
  <si>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</si>
  <si>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</si>
  <si>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</si>
  <si>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</si>
  <si>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</si>
  <si>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</si>
  <si>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</si>
  <si>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</si>
  <si>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</si>
  <si>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</si>
  <si>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</si>
  <si>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</si>
  <si>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</si>
  <si>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</si>
  <si>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</si>
  <si>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</si>
  <si>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</si>
  <si>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</si>
  <si>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</si>
  <si>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</si>
  <si>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</si>
  <si>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</si>
  <si>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</si>
  <si>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</si>
  <si>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</si>
  <si>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</si>
  <si>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</si>
  <si>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</si>
  <si>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</si>
  <si>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</si>
  <si>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</si>
  <si>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</si>
  <si>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</si>
  <si>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</si>
  <si>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</si>
  <si>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</si>
  <si>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</si>
  <si>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</si>
  <si>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</si>
  <si>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</si>
  <si>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</si>
  <si>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</si>
  <si>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</si>
  <si>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</si>
  <si>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</si>
  <si>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</si>
  <si>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</si>
  <si>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</si>
  <si>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</si>
  <si>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</si>
  <si>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</si>
  <si>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</si>
  <si>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</si>
  <si>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</si>
  <si>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</si>
  <si>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</si>
  <si>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</si>
  <si>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</si>
  <si>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</si>
  <si>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</si>
  <si>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</si>
  <si>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</si>
  <si>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</si>
  <si>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</si>
  <si>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</si>
  <si>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</si>
  <si>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</si>
  <si>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</si>
  <si>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</si>
  <si>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</si>
  <si>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</si>
  <si>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</si>
  <si>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</si>
  <si>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</si>
  <si>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</si>
  <si>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</si>
  <si>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</si>
  <si>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</si>
  <si>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</si>
  <si>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</si>
  <si>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</si>
  <si>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</si>
  <si>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</si>
  <si>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</si>
  <si>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</si>
  <si>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</si>
  <si>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</si>
  <si>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</si>
  <si>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</si>
  <si>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</si>
  <si>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</si>
  <si>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</si>
  <si>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</si>
  <si>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</si>
  <si>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</si>
  <si>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</si>
  <si>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</si>
  <si>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</si>
  <si>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</si>
  <si>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</si>
  <si>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</si>
  <si>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</si>
  <si>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</si>
  <si>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</si>
  <si>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</si>
  <si>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</si>
  <si>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</si>
  <si>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</si>
  <si>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</si>
  <si>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</si>
  <si>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</si>
  <si>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</si>
  <si>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</si>
  <si>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</si>
  <si>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</si>
  <si>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</si>
  <si>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</si>
  <si>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</si>
  <si>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</si>
  <si>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</si>
  <si>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</si>
  <si>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</si>
  <si>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</si>
  <si>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</si>
  <si>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</si>
  <si>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</si>
  <si>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</si>
  <si>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</si>
  <si>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</si>
  <si>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</si>
  <si>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</si>
  <si>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</si>
  <si>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</si>
  <si>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</si>
  <si>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</si>
  <si>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</si>
  <si>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</si>
  <si>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</si>
  <si>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</si>
  <si>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</si>
  <si>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</si>
  <si>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</si>
  <si>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</si>
  <si>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</si>
  <si>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</si>
  <si>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</si>
  <si>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</si>
  <si>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</si>
  <si>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</si>
  <si>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</si>
  <si>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</si>
  <si>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</si>
  <si>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</si>
  <si>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</si>
  <si>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</si>
  <si>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</si>
  <si>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</si>
  <si>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</si>
  <si>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</si>
  <si>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</si>
  <si>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</si>
  <si>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</si>
  <si>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</si>
  <si>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</si>
  <si>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</si>
  <si>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</si>
  <si>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</si>
  <si>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</si>
  <si>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</si>
  <si>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</si>
  <si>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</si>
  <si>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</si>
  <si>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</si>
  <si>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</si>
  <si>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</si>
  <si>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</si>
  <si>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</si>
  <si>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</si>
  <si>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</si>
  <si>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</si>
  <si>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</si>
  <si>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</si>
  <si>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</si>
  <si>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</si>
  <si>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</si>
  <si>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</si>
  <si>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</si>
  <si>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</si>
  <si>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</si>
  <si>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</si>
  <si>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</si>
  <si>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</si>
  <si>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</si>
  <si>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</si>
  <si>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</si>
  <si>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</si>
  <si>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</si>
  <si>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</si>
  <si>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</si>
  <si>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</si>
  <si>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</si>
  <si>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</si>
  <si>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</si>
  <si>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</si>
  <si>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</si>
  <si>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</si>
  <si>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</si>
  <si>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</si>
  <si>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</si>
  <si>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</si>
  <si>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</si>
  <si>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</si>
  <si>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</si>
  <si>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</si>
  <si>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</si>
  <si>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</si>
  <si>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</si>
  <si>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</si>
  <si>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</si>
  <si>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</si>
  <si>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</si>
  <si>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</si>
  <si>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</si>
  <si>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</si>
  <si>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</si>
  <si>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</si>
  <si>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</si>
  <si>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</si>
  <si>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</si>
  <si>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</si>
  <si>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</si>
  <si>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</si>
  <si>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</si>
  <si>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</si>
  <si>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</si>
  <si>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</si>
  <si>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</si>
  <si>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</si>
  <si>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</si>
  <si>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</si>
  <si>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</si>
  <si>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</si>
  <si>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</si>
  <si>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</si>
  <si>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</si>
  <si>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</si>
  <si>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</si>
  <si>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</si>
  <si>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</si>
  <si>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</si>
  <si>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</si>
  <si>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</si>
  <si>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</si>
  <si>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</si>
  <si>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</si>
  <si>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</si>
  <si>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</si>
  <si>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</si>
  <si>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</si>
  <si>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</si>
  <si>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</si>
  <si>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</si>
  <si>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</si>
  <si>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</si>
  <si>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</si>
  <si>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</si>
  <si>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</si>
  <si>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</si>
  <si>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</si>
  <si>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</si>
  <si>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</si>
  <si>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</si>
  <si>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</si>
  <si>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</si>
  <si>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</si>
  <si>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</si>
  <si>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</si>
  <si>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</si>
  <si>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</si>
  <si>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</si>
  <si>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</si>
  <si>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</si>
  <si>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</si>
  <si>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</si>
  <si>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</si>
  <si>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</si>
  <si>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</si>
  <si>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</si>
  <si>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</si>
  <si>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</si>
  <si>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</si>
  <si>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</si>
  <si>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</si>
  <si>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</si>
  <si>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</si>
  <si>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</si>
  <si>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</si>
  <si>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</si>
  <si>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</si>
  <si>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</si>
  <si>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</si>
  <si>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</si>
  <si>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</si>
  <si>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</si>
  <si>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</si>
  <si>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</si>
  <si>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</si>
  <si>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</si>
  <si>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</si>
  <si>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</si>
  <si>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</si>
  <si>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</si>
  <si>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</si>
  <si>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</si>
  <si>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</si>
  <si>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</si>
  <si>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</si>
  <si>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</si>
  <si>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</si>
  <si>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</si>
  <si>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</si>
  <si>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</si>
  <si>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</si>
  <si>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</si>
  <si>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</si>
  <si>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</si>
  <si>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</si>
  <si>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</si>
  <si>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</si>
  <si>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</si>
  <si>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</si>
  <si>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</si>
  <si>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</si>
  <si>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</si>
  <si>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</si>
  <si>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</si>
  <si>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</si>
  <si>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</si>
  <si>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</si>
  <si>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</si>
  <si>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</si>
  <si>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</si>
  <si>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</si>
  <si>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</si>
  <si>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</si>
  <si>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</si>
  <si>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</si>
  <si>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</si>
  <si>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</si>
  <si>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</si>
  <si>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</si>
  <si>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</si>
  <si>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</si>
  <si>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</si>
  <si>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</si>
  <si>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</si>
  <si>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</si>
  <si>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</si>
  <si>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</si>
  <si>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</si>
  <si>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</si>
  <si>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</si>
  <si>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</si>
  <si>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</si>
  <si>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</si>
  <si>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</si>
  <si>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</si>
  <si>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</si>
  <si>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</si>
  <si>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</si>
  <si>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</si>
  <si>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</si>
  <si>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</si>
  <si>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</si>
  <si>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</si>
  <si>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</si>
  <si>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</si>
  <si>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</si>
  <si>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</si>
  <si>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</si>
  <si>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</si>
  <si>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</si>
  <si>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</si>
  <si>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</si>
  <si>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</si>
  <si>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</si>
  <si>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</si>
  <si>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</si>
  <si>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</si>
  <si>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</si>
  <si>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</si>
  <si>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</si>
  <si>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</si>
  <si>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</si>
  <si>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</si>
  <si>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</si>
  <si>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</si>
  <si>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</si>
  <si>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</si>
  <si>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</si>
  <si>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</si>
  <si>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</si>
  <si>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</si>
  <si>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</si>
  <si>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</si>
  <si>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</si>
  <si>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</si>
  <si>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</si>
  <si>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</si>
  <si>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</si>
  <si>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</si>
  <si>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</si>
  <si>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</si>
  <si>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</si>
  <si>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</si>
  <si>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</si>
  <si>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</si>
  <si>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</si>
  <si>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</si>
  <si>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</si>
  <si>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</si>
  <si>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</si>
  <si>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</si>
  <si>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</si>
  <si>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</si>
  <si>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</si>
  <si>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</si>
  <si>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</si>
  <si>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</si>
  <si>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</si>
  <si>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</si>
  <si>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</si>
  <si>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</si>
  <si>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</si>
  <si>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</si>
  <si>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</si>
  <si>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</si>
  <si>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</si>
  <si>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</si>
  <si>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</si>
  <si>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</si>
  <si>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</si>
  <si>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</si>
  <si>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</si>
  <si>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</si>
  <si>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</si>
  <si>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</si>
  <si>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</si>
  <si>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</si>
  <si>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</si>
  <si>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</si>
  <si>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</si>
  <si>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</si>
  <si>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</si>
  <si>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</si>
  <si>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</si>
  <si>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</si>
  <si>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</si>
  <si>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</si>
  <si>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</si>
  <si>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</si>
  <si>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</si>
  <si>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</si>
  <si>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</si>
  <si>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</si>
  <si>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</si>
  <si>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</si>
  <si>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</si>
  <si>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</si>
  <si>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</si>
  <si>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</si>
  <si>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</si>
  <si>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</si>
  <si>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</si>
  <si>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</si>
  <si>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</si>
  <si>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</si>
  <si>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</si>
  <si>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</si>
  <si>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</si>
  <si>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</si>
  <si>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</si>
  <si>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</si>
  <si>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</si>
  <si>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</si>
  <si>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</si>
  <si>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</si>
  <si>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</si>
  <si>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</si>
  <si>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</si>
  <si>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</si>
  <si>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</si>
  <si>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</si>
  <si>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</si>
  <si>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</si>
  <si>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</si>
  <si>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</si>
  <si>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</si>
  <si>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</si>
  <si>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</si>
  <si>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</si>
  <si>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</si>
  <si>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</si>
  <si>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</si>
  <si>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</si>
  <si>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</si>
  <si>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</si>
  <si>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</si>
  <si>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</si>
  <si>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</si>
  <si>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</si>
  <si>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</si>
  <si>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</si>
  <si>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</si>
  <si>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</si>
  <si>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</si>
  <si>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</si>
  <si>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</si>
  <si>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</si>
  <si>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</si>
  <si>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</si>
  <si>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</si>
  <si>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</si>
  <si>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</si>
  <si>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</si>
  <si>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</si>
  <si>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</si>
  <si>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</si>
  <si>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</si>
  <si>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</si>
  <si>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</si>
  <si>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</si>
  <si>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</si>
  <si>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</si>
  <si>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</si>
  <si>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</si>
  <si>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</si>
  <si>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</si>
  <si>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</si>
  <si>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</si>
  <si>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</si>
  <si>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</si>
  <si>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</si>
  <si>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</si>
  <si>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</si>
  <si>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</si>
  <si>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</si>
  <si>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</si>
  <si>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</si>
  <si>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</si>
  <si>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</si>
  <si>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</si>
  <si>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</si>
  <si>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</si>
  <si>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</si>
  <si>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</si>
  <si>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</si>
  <si>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</si>
  <si>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</si>
  <si>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</si>
  <si>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</si>
  <si>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</si>
  <si>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</si>
  <si>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</si>
  <si>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</si>
  <si>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</si>
  <si>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</si>
  <si>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</si>
  <si>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</si>
  <si>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</si>
  <si>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</si>
  <si>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</si>
  <si>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</si>
  <si>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</si>
  <si>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</si>
  <si>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</si>
  <si>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</si>
  <si>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</si>
  <si>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</si>
  <si>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</si>
  <si>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</si>
  <si>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</si>
  <si>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</si>
  <si>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</si>
  <si>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</si>
  <si>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</si>
  <si>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</si>
  <si>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</si>
  <si>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</si>
  <si>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</si>
  <si>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</si>
  <si>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</si>
  <si>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</si>
  <si>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</si>
  <si>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</si>
  <si>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</si>
  <si>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</si>
  <si>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</si>
  <si>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</si>
  <si>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</si>
  <si>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</si>
  <si>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</si>
  <si>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</si>
  <si>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</si>
  <si>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</si>
  <si>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</si>
  <si>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</si>
  <si>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</si>
  <si>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</si>
  <si>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</si>
  <si>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</si>
  <si>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</si>
  <si>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</si>
  <si>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</si>
  <si>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</si>
  <si>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</si>
  <si>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</si>
  <si>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</si>
  <si>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</si>
  <si>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</si>
  <si>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</si>
  <si>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</si>
  <si>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</si>
  <si>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</si>
  <si>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</si>
  <si>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</si>
  <si>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</si>
  <si>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</si>
  <si>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</si>
  <si>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</si>
  <si>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</si>
  <si>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</si>
  <si>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</si>
  <si>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</si>
  <si>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</si>
  <si>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</si>
  <si>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</si>
  <si>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</si>
  <si>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</si>
  <si>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</si>
  <si>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</si>
  <si>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</si>
  <si>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</si>
  <si>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</si>
  <si>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</si>
  <si>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</si>
  <si>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</si>
  <si>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</si>
  <si>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</si>
  <si>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</si>
  <si>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</si>
  <si>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</si>
  <si>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</si>
  <si>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</si>
  <si>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</si>
  <si>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</si>
  <si>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</si>
  <si>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</si>
  <si>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</si>
  <si>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</si>
  <si>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</si>
  <si>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</si>
  <si>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</si>
  <si>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</si>
  <si>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</si>
  <si>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</si>
  <si>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</si>
  <si>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</si>
  <si>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</si>
  <si>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</si>
  <si>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</si>
  <si>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</si>
  <si>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</si>
  <si>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</si>
  <si>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</si>
  <si>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</si>
  <si>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</si>
  <si>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</si>
  <si>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</si>
  <si>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</si>
  <si>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</si>
  <si>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</si>
  <si>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</si>
  <si>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</si>
  <si>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</si>
  <si>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</si>
  <si>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</si>
  <si>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</si>
  <si>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</si>
  <si>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</si>
  <si>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</si>
  <si>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</si>
  <si>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</si>
  <si>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</si>
  <si>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</si>
  <si>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</si>
  <si>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</si>
  <si>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</si>
  <si>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</si>
  <si>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</si>
  <si>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</si>
  <si>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</si>
  <si>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</si>
  <si>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</si>
  <si>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</si>
  <si>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</si>
  <si>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</si>
  <si>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</si>
  <si>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</si>
  <si>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</si>
  <si>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</si>
  <si>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</si>
  <si>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</si>
  <si>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</si>
  <si>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</si>
  <si>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</si>
  <si>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</si>
  <si>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</si>
  <si>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</si>
  <si>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</si>
  <si>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</si>
  <si>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</si>
  <si>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</si>
  <si>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</si>
  <si>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</si>
  <si>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</si>
  <si>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</si>
  <si>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</si>
  <si>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</si>
  <si>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</si>
  <si>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</si>
  <si>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</si>
  <si>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</si>
  <si>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</si>
  <si>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</si>
  <si>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</si>
  <si>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</si>
  <si>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</si>
  <si>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</si>
  <si>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</si>
  <si>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</si>
  <si>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</si>
  <si>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</si>
  <si>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</si>
  <si>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</si>
  <si>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</si>
  <si>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</si>
  <si>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</si>
  <si>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</si>
  <si>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</si>
  <si>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</si>
  <si>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</si>
  <si>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</si>
  <si>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</si>
  <si>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</si>
  <si>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</si>
  <si>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</si>
  <si>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</si>
  <si>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</si>
  <si>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</si>
  <si>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</si>
  <si>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</si>
  <si>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</si>
  <si>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</si>
  <si>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</si>
  <si>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</si>
  <si>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</si>
  <si>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</si>
  <si>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</si>
  <si>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</si>
  <si>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</si>
  <si>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</si>
  <si>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</si>
  <si>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</si>
  <si>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</si>
  <si>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</si>
  <si>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</si>
  <si>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</si>
  <si>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</si>
  <si>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</si>
  <si>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</si>
  <si>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</si>
  <si>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</si>
  <si>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</si>
  <si>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</si>
  <si>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</si>
  <si>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</si>
  <si>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</si>
  <si>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</si>
  <si>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</si>
  <si>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</si>
  <si>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</si>
  <si>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</si>
  <si>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</si>
  <si>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</si>
  <si>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</si>
  <si>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</si>
  <si>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</si>
  <si>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</si>
  <si>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</si>
  <si>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</si>
  <si>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</si>
  <si>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</si>
  <si>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</si>
  <si>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</si>
  <si>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</si>
  <si>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</si>
  <si>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</si>
  <si>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</si>
  <si>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</si>
  <si>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</si>
  <si>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</si>
  <si>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</si>
  <si>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</si>
  <si>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</si>
  <si>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</si>
  <si>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</si>
  <si>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</si>
  <si>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</si>
  <si>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</si>
  <si>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</si>
  <si>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</si>
  <si>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</si>
  <si>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</si>
  <si>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</si>
  <si>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</si>
  <si>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</si>
  <si>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</si>
  <si>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</si>
  <si>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</si>
  <si>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</si>
  <si>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</si>
  <si>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</si>
  <si>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</si>
  <si>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</si>
  <si>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</si>
  <si>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</si>
  <si>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</si>
  <si>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</si>
  <si>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</si>
  <si>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</si>
  <si>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</si>
  <si>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</si>
  <si>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</si>
  <si>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</si>
  <si>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</si>
  <si>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</si>
  <si>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</si>
  <si>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</si>
  <si>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</si>
  <si>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</si>
  <si>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</si>
  <si>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</si>
  <si>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</si>
  <si>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</si>
  <si>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</si>
  <si>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</si>
  <si>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</si>
  <si>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</si>
  <si>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</si>
  <si>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</si>
  <si>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</si>
  <si>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</si>
  <si>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</si>
  <si>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</si>
  <si>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</si>
  <si>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</si>
  <si>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</si>
  <si>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</si>
  <si>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</si>
  <si>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</si>
  <si>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</si>
  <si>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</si>
  <si>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</si>
  <si>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</si>
  <si>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</si>
  <si>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</si>
  <si>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</si>
  <si>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</si>
  <si>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</si>
  <si>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</si>
  <si>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</si>
  <si>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</si>
  <si>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</si>
  <si>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</si>
  <si>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</si>
  <si>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</si>
  <si>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</si>
  <si>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</si>
  <si>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</si>
  <si>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</si>
  <si>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</si>
  <si>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</si>
  <si>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</si>
  <si>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</si>
  <si>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</si>
  <si>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</si>
  <si>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</si>
  <si>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</si>
  <si>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</si>
  <si>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</si>
  <si>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</si>
  <si>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</si>
  <si>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</si>
  <si>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</si>
  <si>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</si>
  <si>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</si>
  <si>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</si>
  <si>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</si>
  <si>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</si>
  <si>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</si>
  <si>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</si>
  <si>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</si>
  <si>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</si>
  <si>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</si>
  <si>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</si>
  <si>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</si>
  <si>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</si>
  <si>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</si>
  <si>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</si>
  <si>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</si>
  <si>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</si>
  <si>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</si>
  <si>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</si>
  <si>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</si>
  <si>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</si>
  <si>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</si>
  <si>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</si>
  <si>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</si>
  <si>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</si>
  <si>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</si>
  <si>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</si>
  <si>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</si>
  <si>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</si>
  <si>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</si>
  <si>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</si>
  <si>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</si>
  <si>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</si>
  <si>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</si>
  <si>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</si>
  <si>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</si>
  <si>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</si>
  <si>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</si>
  <si>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</si>
  <si>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</si>
  <si>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</si>
  <si>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</si>
  <si>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</si>
  <si>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</si>
  <si>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</si>
  <si>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</si>
  <si>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</si>
  <si>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</si>
  <si>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</si>
  <si>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</si>
  <si>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</si>
  <si>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</si>
  <si>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</si>
  <si>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</si>
  <si>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</si>
  <si>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</si>
  <si>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</si>
  <si>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</si>
  <si>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</si>
  <si>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</si>
  <si>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</si>
  <si>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</si>
  <si>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</si>
  <si>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</si>
  <si>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</si>
  <si>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</si>
  <si>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</si>
  <si>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</si>
  <si>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</si>
  <si>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</si>
  <si>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</si>
  <si>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</si>
  <si>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</si>
  <si>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</si>
  <si>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</si>
  <si>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</si>
  <si>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</si>
  <si>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</si>
  <si>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</si>
  <si>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</si>
  <si>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</si>
  <si>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</si>
  <si>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</si>
  <si>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</si>
  <si>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</si>
  <si>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</si>
  <si>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</si>
  <si>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</si>
  <si>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</si>
  <si>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</si>
  <si>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</si>
  <si>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</si>
  <si>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</si>
  <si>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</si>
  <si>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</si>
  <si>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</si>
  <si>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</si>
  <si>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</si>
  <si>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</si>
  <si>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</si>
  <si>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</si>
  <si>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</si>
  <si>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</si>
  <si>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</si>
  <si>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</si>
  <si>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</si>
  <si>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</si>
  <si>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</si>
  <si>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</si>
  <si>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</si>
  <si>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</si>
  <si>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</si>
  <si>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</si>
  <si>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</si>
  <si>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</si>
  <si>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</si>
  <si>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</si>
  <si>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</si>
  <si>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</si>
  <si>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</si>
  <si>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</si>
  <si>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</si>
  <si>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</si>
  <si>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</si>
  <si>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</si>
  <si>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</si>
  <si>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</si>
  <si>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</si>
  <si>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</si>
  <si>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</si>
  <si>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</si>
  <si>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</si>
  <si>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</si>
  <si>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</si>
  <si>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</si>
  <si>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</si>
  <si>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</si>
  <si>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</si>
  <si>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</si>
  <si>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</si>
  <si>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</si>
  <si>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</si>
  <si>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</si>
  <si>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</si>
  <si>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</si>
  <si>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</si>
  <si>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</si>
  <si>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</si>
  <si>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</si>
  <si>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</si>
  <si>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</si>
  <si>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</si>
  <si>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</si>
  <si>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</si>
  <si>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</si>
  <si>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</si>
  <si>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</si>
  <si>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</si>
  <si>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</si>
  <si>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</si>
  <si>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</si>
  <si>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</si>
  <si>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</si>
  <si>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</si>
  <si>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</si>
  <si>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</si>
  <si>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</si>
  <si>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</si>
  <si>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</si>
  <si>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</si>
  <si>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</si>
  <si>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</si>
  <si>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</si>
  <si>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</si>
  <si>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</si>
  <si>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</si>
  <si>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</si>
  <si>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</si>
  <si>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</si>
  <si>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</si>
  <si>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</si>
  <si>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</si>
  <si>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</si>
  <si>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</si>
  <si>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</si>
  <si>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</si>
  <si>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</si>
  <si>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</si>
  <si>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</si>
  <si>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</si>
  <si>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</si>
  <si>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</si>
  <si>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</si>
  <si>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</si>
  <si>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</si>
  <si>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</si>
  <si>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</si>
  <si>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</si>
  <si>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</si>
  <si>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</si>
  <si>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</si>
  <si>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</si>
  <si>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</si>
  <si>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</si>
  <si>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</si>
  <si>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</si>
  <si>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</si>
  <si>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</si>
  <si>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</si>
  <si>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</si>
  <si>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</si>
  <si>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</si>
  <si>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</si>
  <si>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</si>
  <si>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</si>
  <si>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</si>
  <si>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</si>
  <si>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</si>
  <si>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</si>
  <si>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</si>
  <si>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</si>
  <si>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</si>
  <si>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</si>
  <si>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</si>
  <si>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</si>
  <si>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</si>
  <si>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</si>
  <si>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</si>
  <si>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</si>
  <si>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</si>
  <si>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</si>
  <si>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</si>
  <si>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</si>
  <si>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</si>
  <si>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</si>
  <si>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</si>
  <si>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</si>
  <si>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</si>
  <si>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</si>
  <si>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</si>
  <si>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</si>
  <si>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</si>
  <si>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</si>
  <si>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</si>
  <si>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</si>
  <si>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</si>
  <si>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</si>
  <si>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</si>
  <si>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</si>
  <si>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</si>
  <si>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</si>
  <si>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</si>
  <si>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</si>
  <si>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</si>
  <si>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</si>
  <si>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</si>
  <si>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</si>
  <si>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</si>
  <si>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</si>
  <si>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</si>
  <si>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</si>
  <si>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</si>
  <si>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</si>
  <si>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</si>
  <si>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</si>
  <si>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</si>
  <si>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</si>
  <si>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</si>
  <si>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</si>
  <si>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</si>
  <si>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</si>
  <si>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</si>
  <si>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</si>
  <si>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</si>
  <si>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</si>
  <si>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</si>
  <si>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</si>
  <si>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</si>
  <si>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</si>
  <si>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</si>
  <si>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</si>
  <si>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</si>
  <si>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</si>
  <si>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</si>
  <si>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</si>
  <si>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</si>
  <si>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</si>
  <si>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</si>
  <si>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</si>
  <si>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</si>
  <si>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</si>
  <si>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</si>
  <si>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</si>
  <si>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</si>
  <si>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</si>
  <si>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</si>
  <si>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</si>
  <si>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</si>
  <si>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</si>
  <si>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</si>
  <si>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</si>
  <si>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</si>
  <si>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</si>
  <si>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</si>
  <si>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</si>
  <si>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</si>
  <si>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</si>
  <si>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</si>
  <si>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</si>
  <si>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</si>
  <si>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</si>
  <si>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</si>
  <si>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</si>
  <si>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</si>
  <si>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</si>
  <si>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</si>
  <si>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</si>
  <si>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</si>
  <si>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</si>
  <si>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</si>
  <si>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</si>
  <si>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</si>
  <si>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</si>
  <si>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</si>
  <si>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</si>
  <si>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</si>
  <si>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</si>
  <si>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</si>
  <si>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</si>
  <si>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</si>
  <si>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</si>
  <si>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</si>
  <si>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</si>
  <si>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</si>
  <si>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</si>
  <si>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</si>
  <si>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</si>
  <si>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</si>
  <si>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</si>
  <si>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</si>
  <si>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</si>
  <si>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</si>
  <si>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</si>
  <si>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</si>
  <si>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</si>
  <si>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</si>
  <si>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</si>
  <si>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</si>
  <si>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</si>
  <si>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</si>
  <si>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</si>
  <si>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</si>
  <si>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</si>
  <si>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</si>
  <si>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</si>
  <si>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</si>
  <si>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</si>
  <si>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</si>
  <si>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</si>
  <si>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</si>
  <si>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</si>
  <si>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</si>
  <si>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</si>
  <si>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</si>
  <si>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</si>
  <si>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</si>
  <si>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</si>
  <si>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</si>
  <si>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</si>
  <si>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</si>
  <si>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</si>
  <si>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</si>
  <si>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</si>
  <si>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</si>
  <si>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</si>
  <si>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</si>
  <si>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</si>
  <si>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</si>
  <si>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</si>
  <si>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</si>
  <si>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</si>
  <si>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</si>
  <si>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</si>
  <si>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</si>
  <si>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</si>
  <si>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</si>
  <si>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</si>
  <si>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</si>
  <si>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</si>
  <si>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</si>
  <si>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</si>
  <si>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</si>
  <si>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</si>
  <si>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</si>
  <si>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</si>
  <si>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</si>
  <si>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</si>
  <si>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</si>
  <si>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</si>
  <si>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</si>
  <si>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</si>
  <si>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</si>
  <si>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</si>
  <si>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</si>
  <si>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</si>
  <si>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</si>
  <si>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</si>
  <si>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</si>
  <si>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</si>
  <si>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</si>
  <si>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</si>
  <si>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</si>
  <si>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</si>
  <si>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</si>
  <si>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</si>
  <si>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</si>
  <si>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</si>
  <si>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</si>
  <si>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</si>
  <si>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</si>
  <si>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</si>
  <si>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</si>
  <si>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</si>
  <si>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</si>
  <si>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</si>
  <si>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</si>
  <si>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</si>
  <si>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</si>
  <si>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</si>
  <si>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</si>
  <si>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</si>
  <si>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</si>
  <si>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</si>
  <si>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</si>
  <si>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</si>
  <si>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</si>
  <si>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</si>
  <si>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</si>
  <si>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</si>
  <si>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</si>
  <si>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</si>
  <si>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</si>
  <si>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</si>
  <si>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</si>
  <si>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</si>
  <si>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</si>
  <si>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</si>
  <si>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</si>
  <si>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</si>
  <si>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</si>
  <si>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</si>
  <si>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</si>
  <si>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</si>
  <si>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</si>
  <si>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</si>
  <si>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</si>
  <si>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</si>
  <si>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</si>
  <si>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</si>
  <si>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</si>
  <si>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</si>
  <si>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</si>
  <si>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</si>
  <si>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</si>
  <si>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</si>
  <si>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</si>
  <si>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</si>
  <si>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</si>
  <si>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</si>
  <si>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</si>
  <si>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</si>
  <si>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</si>
  <si>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</si>
  <si>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</si>
  <si>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</si>
  <si>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</si>
  <si>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</si>
  <si>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</si>
  <si>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</si>
  <si>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</si>
  <si>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</si>
  <si>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</si>
  <si>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</si>
  <si>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</si>
  <si>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</si>
  <si>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</si>
  <si>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</si>
  <si>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</si>
  <si>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</si>
  <si>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</si>
  <si>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</si>
  <si>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</si>
  <si>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</si>
  <si>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</si>
  <si>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</si>
  <si>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</si>
  <si>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</si>
  <si>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</si>
  <si>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</si>
  <si>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</si>
  <si>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</si>
  <si>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</si>
  <si>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</si>
  <si>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</si>
  <si>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</si>
  <si>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</si>
  <si>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</si>
  <si>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</si>
  <si>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</si>
  <si>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</si>
  <si>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</si>
  <si>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</si>
  <si>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</si>
  <si>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</si>
  <si>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</si>
  <si>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</si>
  <si>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</si>
  <si>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</si>
  <si>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</si>
  <si>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</si>
  <si>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</si>
  <si>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</si>
  <si>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</si>
  <si>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</si>
  <si>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</si>
  <si>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</si>
  <si>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</si>
  <si>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</si>
  <si>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</si>
  <si>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</si>
  <si>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</si>
  <si>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</si>
  <si>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</si>
  <si>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</si>
  <si>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</si>
  <si>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</si>
  <si>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</si>
  <si>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</si>
  <si>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</si>
  <si>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</si>
  <si>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</si>
  <si>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</si>
  <si>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</si>
  <si>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</si>
  <si>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</si>
  <si>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</si>
  <si>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</si>
  <si>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</si>
  <si>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</si>
  <si>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</si>
  <si>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</si>
  <si>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</si>
  <si>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</si>
  <si>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</si>
  <si>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</si>
  <si>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</si>
  <si>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</si>
  <si>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</si>
  <si>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</si>
  <si>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</si>
  <si>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</si>
  <si>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</si>
  <si>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</si>
  <si>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</si>
  <si>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</si>
  <si>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</si>
  <si>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</si>
  <si>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</si>
  <si>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</si>
  <si>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</si>
  <si>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</si>
  <si>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</si>
  <si>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</si>
  <si>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</si>
  <si>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</si>
  <si>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</si>
  <si>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</si>
  <si>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</si>
  <si>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</si>
  <si>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</si>
  <si>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</si>
  <si>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</si>
  <si>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</si>
  <si>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</si>
  <si>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</si>
  <si>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</si>
  <si>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</si>
  <si>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</si>
  <si>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</si>
  <si>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</si>
  <si>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</si>
  <si>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</si>
  <si>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</si>
  <si>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</si>
  <si>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</si>
  <si>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</si>
  <si>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</si>
  <si>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</si>
  <si>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</si>
  <si>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</si>
  <si>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</si>
  <si>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</si>
  <si>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</si>
  <si>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</si>
  <si>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</si>
  <si>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</si>
  <si>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</si>
  <si>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</si>
  <si>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</si>
  <si>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</si>
  <si>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</si>
  <si>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</si>
  <si>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</si>
  <si>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</si>
  <si>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</si>
  <si>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</si>
  <si>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</si>
  <si>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</si>
  <si>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</si>
  <si>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</si>
  <si>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</si>
  <si>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</si>
  <si>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</si>
  <si>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</si>
  <si>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</si>
  <si>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</si>
  <si>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</si>
  <si>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</si>
  <si>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</si>
  <si>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</si>
  <si>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</si>
  <si>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</si>
  <si>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</si>
  <si>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</si>
  <si>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</si>
  <si>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</si>
  <si>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</si>
  <si>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</si>
  <si>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</si>
  <si>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</si>
  <si>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</si>
  <si>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</si>
  <si>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</si>
  <si>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</si>
  <si>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</si>
  <si>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</si>
  <si>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</si>
  <si>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</si>
  <si>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</si>
  <si>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</si>
  <si>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</si>
  <si>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</si>
  <si>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</si>
  <si>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</si>
  <si>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</si>
  <si>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</si>
  <si>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</si>
  <si>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</si>
  <si>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</si>
  <si>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</si>
  <si>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</si>
  <si>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</si>
  <si>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</si>
  <si>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</si>
  <si>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</si>
  <si>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</si>
  <si>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</si>
  <si>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</si>
  <si>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</si>
  <si>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</si>
  <si>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</si>
  <si>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</si>
  <si>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</si>
  <si>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</si>
  <si>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</si>
  <si>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</si>
  <si>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</si>
  <si>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</si>
  <si>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</si>
  <si>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</si>
  <si>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</si>
  <si>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</si>
  <si>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</si>
  <si>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</si>
  <si>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</si>
  <si>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</si>
  <si>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</si>
  <si>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</si>
  <si>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</si>
  <si>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</si>
  <si>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</si>
  <si>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</si>
  <si>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</si>
  <si>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</si>
  <si>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</si>
  <si>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</si>
  <si>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</si>
  <si>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</si>
  <si>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</si>
  <si>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</si>
  <si>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</si>
  <si>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</si>
  <si>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</si>
  <si>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</si>
  <si>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</si>
  <si>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</si>
  <si>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</si>
  <si>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</si>
  <si>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</si>
  <si>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</si>
  <si>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</si>
  <si>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</si>
  <si>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</si>
  <si>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</si>
  <si>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</si>
  <si>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</si>
  <si>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</si>
  <si>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</si>
  <si>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</si>
  <si>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</si>
  <si>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</si>
  <si>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</si>
  <si>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</si>
  <si>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</si>
  <si>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</si>
  <si>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</si>
  <si>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</si>
  <si>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</si>
  <si>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</si>
  <si>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</si>
  <si>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</si>
  <si>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</si>
  <si>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</si>
  <si>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</si>
  <si>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</si>
  <si>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</si>
  <si>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</si>
  <si>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</si>
  <si>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</si>
  <si>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</si>
  <si>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</si>
  <si>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</si>
  <si>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</si>
  <si>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</si>
  <si>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</si>
  <si>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</si>
  <si>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</si>
  <si>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</si>
  <si>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</si>
  <si>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</si>
  <si>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</si>
  <si>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</si>
  <si>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</si>
  <si>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</si>
  <si>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</si>
  <si>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</si>
  <si>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</si>
  <si>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</si>
  <si>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</si>
  <si>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</si>
  <si>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</si>
  <si>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</si>
  <si>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</si>
  <si>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</si>
  <si>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</si>
  <si>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</si>
  <si>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</si>
  <si>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</si>
  <si>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</si>
  <si>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</si>
  <si>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</si>
  <si>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</si>
  <si>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</si>
  <si>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</si>
  <si>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</si>
  <si>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</si>
  <si>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</si>
  <si>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</si>
  <si>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</si>
  <si>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</si>
  <si>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</si>
  <si>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</si>
  <si>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</si>
  <si>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</si>
  <si>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</si>
  <si>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</si>
  <si>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</si>
  <si>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</si>
  <si>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</si>
  <si>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</si>
  <si>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</si>
  <si>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</si>
  <si>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</si>
  <si>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</si>
  <si>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</si>
  <si>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</si>
  <si>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</si>
  <si>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</si>
  <si>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</si>
  <si>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</si>
  <si>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</si>
  <si>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</si>
  <si>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</si>
  <si>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</si>
  <si>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</si>
  <si>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</si>
  <si>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</si>
  <si>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</si>
  <si>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</si>
  <si>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</si>
  <si>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</si>
  <si>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</si>
  <si>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</si>
  <si>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</si>
  <si>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</si>
  <si>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</si>
  <si>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</si>
  <si>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</si>
  <si>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</si>
  <si>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</si>
  <si>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</si>
  <si>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</si>
  <si>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</si>
  <si>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</si>
  <si>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</si>
  <si>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</si>
  <si>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</si>
  <si>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</si>
  <si>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</si>
  <si>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</si>
  <si>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</si>
  <si>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</si>
  <si>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</si>
  <si>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</si>
  <si>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</si>
  <si>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</si>
  <si>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</si>
  <si>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</si>
  <si>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</si>
  <si>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</si>
  <si>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</si>
  <si>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</si>
  <si>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</si>
  <si>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</si>
  <si>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</si>
  <si>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</si>
  <si>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</si>
  <si>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</si>
  <si>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</si>
  <si>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</si>
  <si>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</si>
  <si>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</si>
  <si>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</si>
  <si>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</si>
  <si>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</si>
  <si>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</si>
  <si>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</si>
  <si>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</si>
  <si>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</si>
  <si>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</si>
  <si>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</si>
  <si>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</si>
  <si>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</si>
  <si>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</si>
  <si>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</si>
  <si>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</si>
  <si>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</si>
  <si>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</si>
  <si>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</si>
  <si>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</si>
  <si>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</si>
  <si>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</si>
  <si>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</si>
  <si>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</si>
  <si>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</si>
  <si>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</si>
  <si>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</si>
  <si>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</si>
  <si>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</si>
  <si>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</si>
  <si>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</si>
  <si>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</si>
  <si>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</si>
  <si>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</si>
  <si>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</si>
  <si>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</si>
  <si>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</si>
  <si>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</si>
  <si>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</si>
  <si>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</si>
  <si>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</si>
  <si>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</si>
  <si>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</si>
  <si>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</si>
  <si>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</si>
  <si>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</si>
  <si>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</si>
  <si>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</si>
  <si>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</si>
  <si>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</si>
  <si>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</si>
  <si>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</si>
  <si>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</si>
  <si>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</si>
  <si>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</si>
  <si>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</si>
  <si>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</si>
  <si>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</si>
  <si>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</si>
  <si>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</si>
  <si>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</si>
  <si>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</si>
  <si>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</si>
  <si>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</si>
  <si>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</si>
  <si>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</si>
  <si>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</si>
  <si>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</si>
  <si>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</si>
  <si>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</si>
  <si>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</si>
  <si>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</si>
  <si>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</si>
  <si>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</si>
  <si>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</si>
  <si>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</si>
  <si>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</si>
  <si>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</si>
  <si>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</si>
  <si>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</si>
  <si>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</si>
  <si>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</si>
  <si>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</si>
  <si>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</si>
  <si>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</si>
  <si>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</si>
  <si>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</si>
  <si>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</si>
  <si>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</si>
  <si>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</si>
  <si>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</si>
  <si>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</si>
  <si>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</si>
  <si>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</si>
  <si>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</si>
  <si>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</si>
  <si>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</si>
  <si>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</si>
  <si>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</si>
  <si>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</si>
  <si>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</si>
  <si>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</si>
  <si>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</si>
  <si>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</si>
  <si>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</si>
  <si>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</si>
  <si>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</si>
  <si>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</si>
  <si>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</si>
  <si>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</si>
  <si>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</si>
  <si>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</si>
  <si>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</si>
  <si>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</si>
  <si>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</si>
  <si>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</si>
  <si>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</si>
  <si>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</si>
  <si>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</si>
  <si>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</si>
  <si>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</si>
  <si>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</si>
  <si>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</si>
  <si>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</si>
  <si>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</si>
  <si>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</si>
  <si>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</si>
  <si>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</si>
  <si>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</si>
  <si>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</si>
  <si>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</si>
  <si>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</si>
  <si>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</si>
  <si>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</si>
  <si>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</si>
  <si>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</si>
  <si>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</si>
  <si>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</si>
  <si>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</si>
  <si>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</si>
  <si>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</si>
  <si>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</si>
  <si>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</si>
  <si>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</si>
  <si>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</si>
  <si>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</si>
  <si>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</si>
  <si>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</si>
  <si>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</si>
  <si>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</si>
  <si>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</si>
  <si>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</si>
  <si>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</si>
  <si>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</si>
  <si>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</si>
  <si>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</si>
  <si>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</si>
  <si>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</si>
  <si>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</si>
  <si>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</si>
  <si>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</si>
  <si>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</si>
  <si>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</si>
  <si>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</si>
  <si>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</si>
  <si>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</si>
  <si>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</si>
  <si>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</si>
  <si>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</si>
  <si>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</si>
  <si>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</si>
  <si>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</si>
  <si>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</si>
  <si>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</si>
  <si>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</si>
  <si>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</si>
  <si>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</si>
  <si>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</si>
  <si>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</si>
  <si>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</si>
  <si>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</si>
  <si>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</si>
  <si>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</si>
  <si>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</si>
  <si>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</si>
  <si>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</si>
  <si>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</si>
  <si>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</si>
  <si>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</si>
  <si>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</si>
  <si>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</si>
  <si>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</si>
  <si>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</si>
  <si>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</si>
  <si>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</si>
  <si>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</si>
  <si>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</si>
  <si>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</si>
  <si>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</si>
  <si>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</si>
  <si>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</si>
  <si>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</si>
  <si>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</si>
  <si>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</si>
  <si>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</si>
  <si>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</si>
  <si>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</si>
  <si>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</si>
  <si>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</si>
  <si>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</si>
  <si>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</si>
  <si>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</si>
  <si>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</si>
  <si>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</si>
  <si>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</si>
  <si>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</si>
  <si>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</si>
  <si>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</si>
  <si>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</si>
  <si>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</si>
  <si>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</si>
  <si>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</si>
  <si>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</si>
  <si>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</si>
  <si>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</si>
  <si>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</si>
  <si>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</si>
  <si>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</si>
  <si>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</si>
  <si>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</si>
  <si>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</si>
  <si>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</si>
  <si>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</si>
  <si>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</si>
  <si>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</si>
  <si>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</si>
  <si>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</si>
  <si>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</si>
  <si>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</si>
  <si>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</si>
  <si>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</si>
  <si>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</si>
  <si>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</si>
  <si>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</si>
  <si>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</si>
  <si>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</si>
  <si>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</si>
  <si>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</si>
  <si>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</si>
  <si>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</si>
  <si>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</si>
  <si>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</si>
  <si>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</si>
  <si>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</si>
  <si>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</si>
  <si>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</si>
  <si>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</si>
  <si>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</si>
  <si>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</si>
  <si>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</si>
  <si>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</si>
  <si>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</si>
  <si>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</si>
  <si>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</si>
  <si>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</si>
  <si>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</si>
  <si>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</si>
  <si>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</si>
  <si>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</si>
  <si>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</si>
  <si>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</si>
  <si>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</si>
  <si>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</si>
  <si>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</si>
  <si>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</si>
  <si>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</si>
  <si>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</si>
  <si>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</si>
  <si>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</si>
  <si>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</si>
  <si>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</si>
  <si>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</si>
  <si>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</si>
  <si>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</si>
  <si>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</si>
  <si>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</si>
  <si>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</si>
  <si>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</si>
  <si>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</si>
  <si>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</si>
  <si>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</si>
  <si>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</si>
  <si>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</si>
  <si>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</si>
  <si>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</si>
  <si>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</si>
  <si>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</si>
  <si>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</si>
  <si>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</si>
  <si>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</si>
  <si>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</si>
  <si>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</si>
  <si>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</si>
  <si>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</si>
  <si>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</si>
  <si>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</si>
  <si>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</si>
  <si>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</si>
  <si>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</si>
  <si>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</si>
  <si>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</si>
  <si>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</si>
  <si>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</si>
  <si>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</si>
  <si>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</si>
  <si>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</si>
  <si>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</si>
  <si>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</si>
  <si>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</si>
  <si>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</si>
  <si>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</si>
  <si>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</si>
  <si>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</si>
  <si>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</si>
  <si>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</si>
  <si>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</si>
  <si>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</si>
  <si>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</si>
  <si>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</si>
  <si>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</si>
  <si>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</si>
  <si>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</si>
  <si>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</si>
  <si>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</si>
  <si>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</si>
  <si>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</si>
  <si>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</si>
  <si>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</si>
  <si>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</si>
  <si>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</si>
  <si>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</si>
  <si>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</si>
  <si>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</si>
  <si>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</si>
  <si>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</si>
  <si>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</si>
  <si>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</si>
  <si>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</si>
  <si>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</si>
  <si>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</si>
  <si>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</si>
  <si>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</si>
  <si>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</si>
  <si>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</si>
  <si>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</si>
  <si>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</si>
  <si>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</si>
  <si>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</si>
  <si>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</si>
  <si>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</si>
  <si>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</si>
  <si>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</si>
  <si>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</si>
  <si>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</si>
  <si>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</si>
  <si>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</si>
  <si>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</si>
  <si>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</si>
  <si>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</si>
  <si>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</si>
  <si>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</si>
  <si>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</si>
  <si>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</si>
  <si>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</si>
  <si>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</si>
  <si>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</si>
  <si>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</si>
  <si>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</si>
  <si>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</si>
  <si>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</si>
  <si>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</si>
  <si>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</si>
  <si>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</si>
  <si>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</si>
  <si>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</si>
  <si>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</si>
  <si>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</si>
  <si>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</si>
  <si>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</si>
  <si>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</si>
  <si>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</si>
  <si>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</si>
  <si>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</si>
  <si>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</si>
  <si>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</si>
  <si>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</si>
  <si>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</si>
  <si>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</si>
  <si>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</si>
  <si>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</si>
  <si>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</si>
  <si>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</si>
  <si>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</si>
  <si>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</si>
  <si>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</si>
  <si>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</si>
  <si>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</si>
  <si>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</si>
  <si>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</si>
  <si>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</si>
  <si>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</si>
  <si>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</si>
  <si>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</si>
  <si>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</si>
  <si>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</si>
  <si>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</si>
  <si>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</si>
  <si>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</si>
  <si>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</si>
  <si>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</si>
  <si>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</si>
  <si>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</si>
  <si>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</si>
  <si>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</si>
  <si>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</si>
  <si>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</si>
  <si>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</si>
  <si>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</si>
  <si>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</si>
  <si>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</si>
  <si>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</si>
  <si>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</si>
  <si>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</si>
  <si>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</si>
  <si>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</si>
  <si>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</si>
  <si>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</si>
  <si>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</si>
  <si>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</si>
  <si>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</si>
  <si>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</si>
  <si>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</si>
  <si>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</si>
  <si>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</si>
  <si>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</si>
  <si>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</si>
  <si>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</si>
  <si>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</si>
  <si>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</si>
  <si>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</si>
  <si>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</si>
  <si>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</si>
  <si>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</si>
  <si>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</si>
  <si>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</si>
  <si>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</si>
  <si>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</si>
  <si>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</si>
  <si>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</si>
  <si>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</si>
  <si>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</si>
  <si>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</si>
  <si>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</si>
  <si>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</si>
  <si>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</si>
  <si>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</si>
  <si>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</si>
  <si>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</si>
  <si>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</si>
  <si>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</si>
  <si>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</si>
  <si>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</si>
  <si>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</si>
  <si>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</si>
  <si>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</si>
  <si>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</si>
  <si>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</si>
  <si>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</si>
  <si>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</si>
  <si>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</si>
  <si>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</si>
  <si>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</si>
  <si>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</si>
  <si>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</si>
  <si>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</si>
  <si>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</si>
  <si>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</si>
  <si>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</si>
  <si>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</si>
  <si>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</si>
  <si>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</si>
  <si>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</si>
  <si>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</si>
  <si>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</si>
  <si>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</si>
  <si>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</si>
  <si>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</si>
  <si>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</si>
  <si>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</si>
  <si>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</si>
  <si>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</si>
  <si>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</si>
  <si>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</si>
  <si>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</si>
  <si>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</si>
  <si>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</si>
  <si>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</si>
  <si>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</si>
  <si>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</si>
  <si>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</si>
  <si>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</si>
  <si>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</si>
  <si>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</si>
  <si>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</si>
  <si>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</si>
  <si>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</si>
  <si>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</si>
  <si>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</si>
  <si>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</si>
  <si>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</si>
  <si>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</si>
  <si>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</si>
  <si>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</si>
  <si>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</si>
  <si>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</si>
  <si>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</si>
  <si>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</si>
  <si>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</si>
  <si>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</si>
  <si>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</si>
  <si>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</si>
  <si>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</si>
  <si>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</si>
  <si>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</si>
  <si>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</si>
  <si>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</si>
  <si>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</si>
  <si>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</si>
  <si>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</si>
  <si>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</si>
  <si>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</si>
  <si>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</si>
  <si>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</si>
  <si>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</si>
  <si>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</si>
  <si>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</si>
  <si>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</si>
  <si>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</si>
  <si>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</si>
  <si>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</si>
  <si>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</si>
  <si>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</si>
  <si>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</si>
  <si>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</si>
  <si>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</si>
  <si>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</si>
  <si>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</si>
  <si>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</si>
  <si>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</si>
  <si>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</si>
  <si>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</si>
  <si>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</si>
  <si>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</si>
  <si>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</si>
  <si>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</si>
  <si>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</si>
  <si>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</si>
  <si>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</si>
  <si>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</si>
  <si>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</si>
  <si>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</si>
  <si>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</si>
  <si>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</si>
  <si>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</si>
  <si>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</si>
  <si>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</si>
  <si>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</si>
  <si>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</si>
  <si>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</si>
  <si>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</si>
  <si>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</si>
  <si>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</si>
  <si>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</si>
  <si>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</si>
  <si>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</si>
  <si>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</si>
  <si>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</si>
  <si>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</si>
  <si>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</si>
  <si>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</si>
  <si>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</si>
  <si>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</si>
  <si>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</si>
  <si>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</si>
  <si>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</si>
  <si>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</si>
  <si>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</si>
  <si>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</si>
  <si>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</si>
  <si>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</si>
  <si>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</si>
  <si>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</si>
  <si>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</si>
  <si>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</si>
  <si>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</si>
  <si>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</si>
  <si>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</si>
  <si>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</si>
  <si>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</si>
  <si>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</si>
  <si>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</si>
  <si>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</si>
  <si>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</si>
  <si>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</si>
  <si>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</si>
  <si>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</si>
  <si>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</si>
  <si>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</si>
  <si>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</si>
  <si>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</si>
  <si>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</si>
  <si>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</si>
  <si>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</si>
  <si>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</si>
  <si>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</si>
  <si>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</si>
  <si>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</si>
  <si>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</si>
  <si>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</si>
  <si>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</si>
  <si>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</si>
  <si>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</si>
  <si>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</si>
  <si>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</si>
  <si>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</si>
  <si>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</si>
  <si>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</si>
  <si>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</si>
  <si>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</si>
  <si>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</si>
  <si>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</si>
  <si>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</si>
  <si>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</si>
  <si>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</si>
  <si>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</si>
  <si>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</si>
  <si>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</si>
  <si>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</si>
  <si>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</si>
  <si>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</si>
  <si>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</si>
  <si>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</si>
  <si>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</si>
  <si>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</si>
  <si>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</si>
  <si>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</si>
  <si>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</si>
  <si>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</si>
  <si>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</si>
  <si>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</si>
  <si>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</si>
  <si>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</si>
  <si>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</si>
  <si>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</si>
  <si>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</si>
  <si>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</si>
  <si>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</si>
  <si>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</si>
  <si>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</si>
  <si>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</si>
  <si>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</si>
  <si>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</si>
  <si>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</si>
  <si>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</si>
  <si>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</si>
  <si>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</si>
  <si>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</si>
  <si>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</si>
  <si>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</si>
  <si>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</si>
  <si>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</si>
  <si>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</si>
  <si>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</si>
  <si>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</si>
  <si>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</si>
  <si>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</si>
  <si>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</si>
  <si>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</si>
  <si>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</si>
  <si>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</si>
  <si>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</si>
  <si>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</si>
  <si>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</si>
  <si>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</si>
  <si>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</si>
  <si>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</si>
  <si>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</si>
  <si>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</si>
  <si>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</si>
  <si>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</si>
  <si>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</si>
  <si>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</si>
  <si>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</si>
  <si>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</si>
  <si>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</si>
  <si>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</si>
  <si>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</si>
  <si>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</si>
  <si>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</si>
  <si>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</si>
  <si>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</si>
  <si>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</si>
  <si>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</si>
  <si>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</si>
  <si>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</si>
  <si>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</si>
  <si>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</si>
  <si>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</si>
  <si>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</si>
  <si>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</si>
  <si>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</si>
  <si>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</si>
  <si>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</si>
  <si>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</si>
  <si>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</si>
  <si>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</si>
  <si>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</si>
  <si>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</si>
  <si>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</si>
  <si>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</si>
  <si>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</si>
  <si>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</si>
  <si>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</si>
  <si>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</si>
  <si>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</si>
  <si>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</si>
  <si>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</si>
  <si>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</si>
  <si>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</si>
  <si>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</si>
  <si>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</si>
  <si>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</si>
  <si>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</si>
  <si>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</si>
  <si>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</si>
  <si>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</si>
  <si>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</si>
  <si>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</si>
  <si>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</si>
  <si>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</si>
  <si>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</si>
  <si>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</si>
  <si>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</si>
  <si>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</si>
  <si>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</si>
  <si>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</si>
  <si>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</si>
  <si>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</si>
  <si>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</si>
  <si>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</si>
  <si>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</si>
  <si>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</si>
  <si>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</si>
  <si>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</si>
  <si>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</si>
  <si>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</si>
  <si>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</si>
  <si>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</si>
  <si>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</si>
  <si>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</si>
  <si>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</si>
  <si>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</si>
  <si>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</si>
  <si>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</si>
  <si>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</si>
  <si>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</si>
  <si>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</si>
  <si>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</si>
  <si>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</si>
  <si>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</si>
  <si>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</si>
  <si>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</si>
  <si>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</si>
  <si>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</si>
  <si>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</si>
  <si>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</si>
  <si>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</si>
  <si>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</si>
  <si>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</si>
  <si>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</si>
  <si>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</si>
  <si>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</si>
  <si>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</si>
  <si>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</si>
  <si>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</si>
  <si>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</si>
  <si>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</si>
  <si>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</si>
  <si>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</si>
  <si>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</si>
  <si>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</si>
  <si>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</si>
  <si>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</si>
  <si>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</si>
  <si>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</si>
  <si>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</si>
  <si>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</si>
  <si>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</si>
  <si>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</si>
  <si>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</si>
  <si>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</si>
  <si>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</si>
  <si>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</si>
  <si>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</si>
  <si>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</si>
  <si>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</si>
  <si>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</si>
  <si>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</si>
  <si>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</si>
  <si>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</si>
  <si>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</si>
  <si>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</si>
  <si>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</si>
  <si>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</si>
  <si>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</si>
  <si>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</si>
  <si>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</si>
  <si>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</si>
  <si>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</si>
  <si>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</si>
  <si>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</si>
  <si>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</si>
  <si>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</si>
  <si>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</si>
  <si>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</si>
  <si>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</si>
  <si>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</si>
  <si>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</si>
  <si>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</si>
  <si>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</si>
  <si>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</si>
  <si>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</si>
  <si>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</si>
  <si>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</si>
  <si>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</si>
  <si>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</si>
  <si>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</si>
  <si>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</si>
  <si>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</si>
  <si>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</si>
  <si>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</si>
  <si>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</si>
  <si>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</si>
  <si>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</si>
  <si>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</si>
  <si>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</si>
  <si>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</si>
  <si>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</si>
  <si>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</si>
  <si>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</si>
  <si>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</si>
  <si>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</si>
  <si>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</si>
  <si>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</si>
  <si>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</si>
  <si>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</si>
  <si>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</si>
  <si>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</si>
  <si>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</si>
  <si>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</si>
  <si>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</si>
  <si>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</si>
  <si>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</si>
  <si>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</si>
  <si>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</si>
  <si>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</si>
  <si>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</si>
  <si>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</si>
  <si>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</si>
  <si>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</si>
  <si>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</si>
  <si>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</si>
  <si>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</si>
  <si>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</si>
  <si>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</si>
  <si>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</si>
  <si>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</si>
  <si>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</si>
  <si>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</si>
  <si>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</si>
  <si>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</si>
  <si>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</si>
  <si>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</si>
  <si>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</si>
  <si>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</si>
  <si>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</si>
  <si>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</si>
  <si>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</si>
  <si>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</si>
  <si>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</si>
  <si>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</si>
  <si>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</si>
  <si>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</si>
  <si>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</si>
  <si>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</si>
  <si>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</si>
  <si>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</si>
  <si>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</si>
  <si>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</si>
  <si>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</si>
  <si>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</si>
  <si>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</si>
  <si>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</si>
  <si>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</si>
  <si>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</si>
  <si>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</si>
  <si>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</si>
  <si>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</si>
  <si>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</si>
  <si>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</si>
  <si>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</si>
  <si>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</si>
  <si>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</si>
  <si>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</si>
  <si>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</si>
  <si>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</si>
  <si>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</si>
  <si>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</si>
  <si>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</si>
  <si>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</si>
  <si>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</si>
  <si>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</si>
  <si>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</si>
  <si>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</si>
  <si>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</si>
  <si>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</si>
  <si>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</si>
  <si>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</si>
  <si>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</si>
  <si>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</si>
  <si>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</si>
  <si>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</si>
  <si>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</si>
  <si>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</si>
  <si>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</si>
  <si>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</si>
  <si>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</si>
  <si>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</si>
  <si>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</si>
  <si>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</si>
  <si>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</si>
  <si>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</si>
  <si>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</si>
  <si>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</si>
  <si>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</si>
  <si>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</si>
  <si>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</si>
  <si>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</si>
  <si>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</si>
  <si>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</si>
  <si>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</si>
  <si>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</si>
  <si>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</si>
  <si>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</si>
  <si>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</si>
  <si>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</si>
  <si>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</si>
  <si>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</si>
  <si>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</si>
  <si>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</si>
  <si>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</si>
  <si>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</si>
  <si>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</si>
  <si>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</si>
  <si>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</si>
  <si>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</si>
  <si>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</si>
  <si>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</si>
  <si>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</si>
  <si>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</si>
  <si>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</si>
  <si>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</si>
  <si>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</si>
  <si>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</si>
  <si>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</si>
  <si>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</si>
  <si>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</si>
  <si>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</si>
  <si>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</si>
  <si>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</si>
  <si>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</si>
  <si>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</si>
  <si>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</si>
  <si>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</si>
  <si>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</si>
  <si>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</si>
  <si>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</si>
  <si>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</si>
  <si>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</si>
  <si>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</si>
  <si>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</si>
  <si>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</si>
  <si>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</si>
  <si>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</si>
  <si>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</si>
  <si>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</si>
  <si>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</si>
  <si>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</si>
  <si>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</si>
  <si>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</si>
  <si>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</si>
  <si>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</si>
  <si>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</si>
  <si>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</si>
  <si>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</si>
  <si>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</si>
  <si>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</si>
  <si>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</si>
  <si>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</si>
  <si>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</si>
  <si>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</si>
  <si>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</si>
  <si>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</si>
  <si>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</si>
  <si>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</si>
  <si>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</si>
  <si>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</si>
  <si>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</si>
  <si>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</si>
  <si>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</si>
  <si>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</si>
  <si>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</si>
  <si>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</si>
  <si>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</si>
  <si>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</si>
  <si>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</si>
  <si>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</si>
  <si>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</si>
  <si>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</si>
  <si>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</si>
  <si>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</si>
  <si>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</si>
  <si>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</si>
  <si>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</si>
  <si>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</si>
  <si>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</si>
  <si>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</si>
  <si>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</si>
  <si>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</si>
  <si>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</si>
  <si>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</si>
  <si>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</si>
  <si>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</si>
  <si>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</si>
  <si>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</si>
  <si>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</si>
  <si>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</si>
  <si>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</si>
  <si>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</si>
  <si>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</si>
  <si>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</si>
  <si>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</si>
  <si>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</si>
  <si>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</si>
  <si>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</si>
  <si>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</si>
  <si>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</si>
  <si>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</si>
  <si>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</si>
  <si>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</si>
  <si>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</si>
  <si>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</si>
  <si>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</si>
  <si>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</si>
  <si>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</si>
  <si>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</si>
  <si>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</si>
  <si>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</si>
  <si>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</si>
  <si>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</si>
  <si>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</si>
  <si>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</si>
  <si>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</si>
  <si>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</si>
  <si>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</si>
  <si>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</si>
  <si>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</si>
  <si>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</si>
  <si>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</si>
  <si>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</si>
  <si>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</si>
  <si>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</si>
  <si>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</si>
  <si>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</si>
  <si>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</si>
  <si>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</si>
  <si>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</si>
  <si>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</si>
  <si>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</si>
  <si>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</si>
  <si>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</si>
  <si>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</si>
  <si>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</si>
  <si>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</si>
  <si>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</si>
  <si>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</si>
  <si>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</si>
  <si>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</si>
  <si>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</si>
  <si>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</si>
  <si>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</si>
  <si>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</si>
  <si>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</si>
  <si>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</si>
  <si>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</si>
  <si>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</si>
  <si>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</si>
  <si>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</si>
  <si>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</si>
  <si>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</si>
  <si>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</si>
  <si>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</si>
  <si>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</si>
  <si>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</si>
  <si>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</si>
  <si>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</si>
  <si>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</si>
  <si>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</si>
  <si>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</si>
  <si>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</si>
  <si>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</si>
  <si>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</si>
  <si>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</si>
  <si>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</si>
  <si>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</si>
  <si>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</si>
  <si>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</si>
  <si>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</si>
  <si>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</si>
  <si>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</si>
  <si>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</si>
  <si>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</si>
  <si>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</si>
  <si>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</si>
  <si>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</si>
  <si>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</si>
  <si>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</si>
  <si>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</si>
  <si>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</si>
  <si>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</si>
  <si>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</si>
  <si>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</si>
  <si>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</si>
  <si>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</si>
  <si>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</si>
  <si>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</si>
  <si>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</si>
  <si>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</si>
  <si>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</si>
  <si>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</si>
  <si>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</si>
  <si>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</si>
  <si>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</si>
  <si>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</si>
  <si>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</si>
  <si>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</si>
  <si>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</si>
  <si>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</si>
  <si>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</si>
  <si>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</si>
  <si>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</si>
  <si>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</si>
  <si>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</si>
  <si>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</si>
  <si>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</si>
  <si>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</si>
  <si>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</si>
  <si>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</si>
  <si>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</si>
  <si>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</si>
  <si>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</si>
  <si>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</si>
  <si>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</si>
  <si>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</si>
  <si>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</si>
  <si>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</si>
  <si>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</si>
  <si>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</si>
  <si>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</si>
  <si>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</si>
  <si>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</si>
  <si>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</si>
  <si>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</si>
  <si>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</si>
  <si>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</si>
  <si>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</si>
  <si>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</si>
  <si>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</si>
  <si>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</si>
  <si>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</si>
  <si>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</si>
  <si>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</si>
  <si>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</si>
  <si>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</si>
  <si>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</si>
  <si>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</si>
  <si>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</si>
  <si>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</si>
  <si>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</si>
  <si>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</si>
  <si>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</si>
  <si>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</si>
  <si>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</si>
  <si>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</si>
  <si>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</si>
  <si>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</si>
  <si>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</si>
  <si>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</si>
  <si>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</si>
  <si>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</si>
  <si>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</si>
  <si>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</si>
  <si>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</si>
  <si>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</si>
  <si>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</si>
  <si>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</si>
  <si>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</si>
  <si>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</si>
  <si>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</si>
  <si>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</si>
  <si>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</si>
  <si>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</si>
  <si>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</si>
  <si>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</si>
  <si>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</si>
  <si>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</si>
  <si>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</si>
  <si>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</si>
  <si>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</si>
  <si>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</si>
  <si>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</si>
  <si>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</si>
  <si>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</si>
  <si>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</si>
  <si>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</si>
  <si>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</si>
  <si>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</si>
  <si>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</si>
  <si>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</si>
  <si>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</si>
  <si>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</si>
  <si>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</si>
  <si>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</si>
  <si>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</si>
  <si>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</si>
  <si>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</si>
  <si>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</si>
  <si>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</si>
  <si>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</si>
  <si>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</si>
  <si>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</si>
  <si>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</si>
  <si>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</si>
  <si>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</si>
  <si>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</si>
  <si>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</si>
  <si>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</si>
  <si>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</si>
  <si>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</si>
  <si>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</si>
  <si>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</si>
  <si>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</si>
  <si>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</si>
  <si>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</si>
  <si>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</si>
  <si>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</si>
  <si>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</si>
  <si>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</si>
  <si>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</si>
  <si>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</si>
  <si>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</si>
  <si>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</si>
  <si>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</si>
  <si>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</si>
  <si>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</si>
  <si>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</si>
  <si>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</si>
  <si>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</si>
  <si>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</si>
  <si>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</si>
  <si>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</si>
  <si>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</si>
  <si>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</si>
  <si>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</si>
  <si>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</si>
  <si>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</si>
  <si>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</si>
  <si>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</si>
  <si>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</si>
  <si>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</si>
  <si>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</si>
  <si>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</si>
  <si>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</si>
  <si>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</si>
  <si>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</si>
  <si>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</si>
  <si>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</si>
  <si>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</si>
  <si>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</si>
  <si>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</si>
  <si>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</si>
  <si>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</si>
  <si>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</si>
  <si>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</si>
  <si>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</si>
  <si>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</si>
  <si>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</si>
  <si>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</si>
  <si>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</si>
  <si>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</si>
  <si>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</si>
  <si>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</si>
  <si>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</si>
  <si>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</si>
  <si>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</si>
  <si>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</si>
  <si>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</si>
  <si>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</si>
  <si>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</si>
  <si>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</si>
  <si>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</si>
  <si>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</si>
  <si>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</si>
  <si>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</si>
  <si>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</si>
  <si>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</si>
  <si>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</si>
  <si>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</si>
  <si>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</si>
  <si>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</si>
  <si>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</si>
  <si>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</si>
  <si>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</si>
  <si>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</si>
  <si>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</si>
  <si>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</si>
  <si>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</si>
  <si>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</si>
  <si>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</si>
  <si>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</si>
  <si>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</si>
  <si>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</si>
  <si>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</si>
  <si>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</si>
  <si>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</si>
  <si>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</si>
  <si>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</si>
  <si>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</si>
  <si>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</si>
  <si>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</si>
  <si>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</si>
  <si>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</si>
  <si>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</si>
  <si>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</si>
  <si>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</si>
  <si>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</si>
  <si>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</si>
  <si>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</si>
  <si>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</si>
  <si>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</si>
  <si>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</si>
  <si>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</si>
  <si>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</si>
  <si>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</si>
  <si>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</si>
  <si>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</si>
  <si>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</si>
  <si>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</si>
  <si>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</si>
  <si>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</si>
  <si>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</si>
  <si>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</si>
  <si>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</si>
  <si>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</si>
  <si>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</si>
  <si>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</si>
  <si>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</si>
  <si>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</si>
  <si>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</si>
  <si>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</si>
  <si>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</si>
  <si>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</si>
  <si>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</si>
  <si>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</si>
  <si>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</si>
  <si>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</si>
  <si>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</si>
  <si>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</si>
  <si>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</si>
  <si>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</si>
  <si>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</si>
  <si>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</si>
  <si>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</si>
  <si>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</si>
  <si>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</si>
  <si>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</si>
  <si>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</si>
  <si>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</si>
  <si>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</si>
  <si>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</si>
  <si>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</si>
  <si>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</si>
  <si>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</si>
  <si>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</si>
  <si>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</si>
  <si>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</si>
  <si>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</si>
  <si>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</si>
  <si>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</si>
  <si>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</si>
  <si>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</si>
  <si>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</si>
  <si>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</si>
  <si>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</si>
  <si>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</si>
  <si>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</si>
  <si>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</si>
  <si>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</si>
  <si>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</si>
  <si>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</si>
  <si>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</si>
  <si>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</si>
  <si>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</si>
  <si>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</si>
  <si>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</si>
  <si>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</si>
  <si>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</si>
  <si>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</si>
  <si>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</si>
  <si>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</si>
  <si>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</si>
  <si>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</si>
  <si>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</si>
  <si>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</si>
  <si>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</si>
  <si>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</si>
  <si>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</si>
  <si>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</si>
  <si>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</si>
  <si>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</si>
  <si>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</si>
  <si>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</si>
  <si>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</si>
  <si>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</si>
  <si>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</si>
  <si>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</si>
  <si>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</si>
  <si>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</si>
  <si>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</si>
  <si>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</si>
  <si>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</si>
  <si>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</si>
  <si>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</si>
  <si>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</si>
  <si>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</si>
  <si>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</si>
  <si>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</si>
  <si>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</si>
  <si>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</si>
  <si>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</si>
  <si>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</si>
  <si>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</si>
  <si>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</si>
  <si>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</si>
  <si>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</si>
  <si>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</si>
  <si>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</si>
  <si>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</si>
  <si>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</si>
  <si>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</si>
  <si>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</si>
  <si>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</si>
  <si>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</si>
  <si>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</si>
  <si>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</si>
  <si>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</si>
  <si>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</si>
  <si>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</si>
  <si>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</si>
  <si>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</si>
  <si>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</si>
  <si>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</si>
  <si>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</si>
  <si>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</si>
  <si>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</si>
  <si>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</si>
  <si>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</si>
  <si>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</si>
  <si>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</si>
  <si>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</si>
  <si>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</si>
  <si>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</si>
  <si>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</si>
  <si>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</si>
  <si>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</si>
  <si>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</si>
  <si>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</si>
  <si>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</si>
  <si>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</si>
  <si>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</si>
  <si>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</si>
  <si>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</si>
  <si>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</si>
  <si>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</si>
  <si>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</si>
  <si>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</si>
  <si>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</si>
  <si>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</si>
  <si>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</si>
  <si>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</si>
  <si>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</si>
  <si>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</si>
  <si>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</si>
  <si>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</si>
  <si>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</si>
  <si>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</si>
  <si>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</si>
  <si>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</si>
  <si>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</si>
  <si>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</si>
  <si>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</si>
  <si>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</si>
  <si>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</si>
  <si>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</si>
  <si>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</si>
  <si>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</si>
  <si>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</si>
  <si>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</si>
  <si>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</si>
  <si>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</si>
  <si>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</si>
  <si>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</si>
  <si>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</si>
  <si>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</si>
  <si>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</si>
  <si>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</si>
  <si>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</si>
  <si>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</si>
  <si>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</si>
  <si>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</si>
  <si>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</si>
  <si>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</si>
  <si>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</si>
  <si>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</si>
  <si>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</si>
  <si>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</si>
  <si>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</si>
  <si>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</si>
  <si>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</si>
  <si>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</si>
  <si>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</si>
  <si>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</si>
  <si>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</si>
  <si>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</si>
  <si>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</si>
  <si>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</si>
  <si>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</si>
  <si>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</si>
  <si>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</si>
  <si>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</si>
  <si>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</si>
  <si>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</si>
  <si>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</si>
  <si>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</si>
  <si>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</si>
  <si>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</si>
  <si>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</si>
  <si>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</si>
  <si>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</si>
  <si>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</si>
  <si>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</si>
  <si>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</si>
  <si>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</si>
  <si>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</si>
  <si>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</si>
  <si>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</si>
  <si>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</si>
  <si>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</si>
  <si>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</si>
  <si>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</si>
  <si>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</si>
  <si>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</si>
  <si>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</si>
  <si>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</si>
  <si>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</si>
  <si>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</si>
  <si>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</si>
  <si>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</si>
  <si>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</si>
  <si>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</si>
  <si>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</si>
  <si>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</si>
  <si>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</si>
  <si>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</si>
  <si>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</si>
  <si>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</si>
  <si>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</si>
  <si>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</si>
  <si>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</si>
  <si>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</si>
  <si>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</si>
  <si>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</si>
  <si>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</si>
  <si>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</si>
  <si>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</si>
  <si>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</si>
  <si>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</si>
  <si>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</si>
  <si>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</si>
  <si>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</si>
  <si>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</si>
  <si>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</si>
  <si>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</si>
  <si>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</si>
  <si>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</si>
  <si>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</si>
  <si>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</si>
  <si>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</si>
  <si>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</si>
  <si>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</si>
  <si>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</si>
  <si>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</si>
  <si>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</si>
  <si>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</si>
  <si>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</si>
  <si>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</si>
  <si>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</si>
  <si>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</si>
  <si>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</si>
  <si>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</si>
  <si>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</si>
  <si>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</si>
  <si>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</si>
  <si>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</si>
  <si>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</si>
  <si>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</si>
  <si>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</si>
  <si>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</si>
  <si>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</si>
  <si>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</si>
  <si>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</si>
  <si>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</si>
  <si>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</si>
  <si>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</si>
  <si>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</si>
  <si>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</si>
  <si>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</si>
  <si>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</si>
  <si>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</si>
  <si>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</si>
  <si>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</si>
  <si>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</si>
  <si>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</si>
  <si>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</si>
  <si>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</si>
  <si>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</si>
  <si>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</si>
  <si>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</si>
  <si>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</si>
  <si>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</si>
  <si>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</si>
  <si>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</si>
  <si>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</si>
  <si>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</si>
  <si>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</si>
  <si>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</si>
  <si>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</si>
  <si>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</si>
  <si>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</si>
  <si>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</si>
  <si>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</si>
  <si>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</si>
  <si>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</si>
  <si>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</si>
  <si>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</si>
  <si>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</si>
  <si>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</si>
  <si>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</si>
  <si>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</si>
  <si>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</si>
  <si>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</si>
  <si>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</si>
  <si>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</si>
  <si>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</si>
  <si>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</si>
  <si>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</si>
  <si>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</si>
  <si>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</si>
  <si>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</si>
  <si>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</si>
  <si>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</si>
  <si>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</si>
  <si>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</si>
  <si>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</si>
  <si>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</si>
  <si>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</si>
  <si>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</si>
  <si>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</si>
  <si>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</si>
  <si>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</si>
  <si>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</si>
  <si>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</si>
  <si>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</si>
  <si>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</si>
  <si>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</si>
  <si>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</si>
  <si>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</si>
  <si>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</si>
  <si>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</si>
  <si>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</si>
  <si>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</si>
  <si>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</si>
  <si>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</si>
  <si>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</si>
  <si>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</si>
  <si>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</si>
  <si>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</si>
  <si>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</si>
  <si>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</si>
  <si>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</si>
  <si>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</si>
  <si>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</si>
  <si>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</si>
  <si>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</si>
  <si>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</si>
  <si>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</si>
  <si>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</si>
  <si>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</si>
  <si>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</si>
  <si>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</si>
  <si>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</si>
  <si>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</si>
  <si>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</si>
  <si>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</si>
  <si>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</si>
  <si>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</si>
  <si>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</si>
  <si>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</si>
  <si>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</si>
  <si>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</si>
  <si>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</si>
  <si>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</si>
  <si>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</si>
  <si>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</si>
  <si>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</si>
  <si>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</si>
  <si>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</si>
  <si>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</si>
  <si>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</si>
  <si>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</si>
  <si>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</si>
  <si>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</si>
  <si>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</si>
  <si>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</si>
  <si>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</si>
  <si>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</si>
  <si>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</si>
  <si>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</si>
  <si>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</si>
  <si>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</si>
  <si>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</si>
  <si>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</si>
  <si>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</si>
  <si>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</si>
  <si>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</si>
  <si>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</si>
  <si>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</si>
  <si>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</si>
  <si>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</si>
  <si>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</si>
  <si>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</si>
  <si>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</si>
  <si>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</si>
  <si>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</si>
  <si>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</si>
  <si>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</si>
  <si>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</si>
  <si>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</si>
  <si>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</si>
  <si>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</si>
  <si>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</si>
  <si>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</si>
  <si>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</si>
  <si>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</si>
  <si>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</si>
  <si>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</si>
  <si>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</si>
  <si>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</si>
  <si>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</si>
  <si>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</si>
  <si>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</si>
  <si>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</si>
  <si>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</si>
  <si>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</si>
  <si>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</si>
  <si>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</si>
  <si>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</si>
  <si>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</si>
  <si>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</si>
  <si>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</si>
  <si>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</si>
  <si>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</si>
  <si>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</si>
  <si>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</si>
  <si>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</si>
  <si>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</si>
  <si>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</si>
  <si>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</si>
  <si>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</si>
  <si>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</si>
  <si>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</si>
  <si>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</si>
  <si>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</si>
  <si>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</si>
  <si>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</si>
  <si>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</si>
  <si>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</si>
  <si>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</si>
  <si>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</si>
  <si>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</si>
  <si>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</si>
  <si>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</si>
  <si>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</si>
  <si>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</si>
  <si>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</si>
  <si>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</si>
  <si>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</si>
  <si>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</si>
  <si>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</si>
  <si>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</si>
  <si>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</si>
  <si>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</si>
  <si>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</si>
  <si>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</si>
  <si>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</si>
  <si>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</si>
  <si>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</si>
  <si>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</si>
  <si>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</si>
  <si>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</si>
  <si>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</si>
  <si>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</si>
  <si>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</si>
  <si>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</si>
  <si>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</si>
  <si>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</si>
  <si>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</si>
  <si>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</si>
  <si>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</si>
  <si>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</si>
  <si>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</si>
  <si>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</si>
  <si>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</si>
  <si>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</si>
  <si>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</si>
  <si>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</si>
  <si>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</si>
  <si>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</si>
  <si>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</si>
  <si>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</si>
  <si>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</si>
  <si>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</si>
  <si>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</si>
  <si>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</si>
  <si>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</si>
  <si>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</si>
  <si>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</si>
  <si>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</si>
  <si>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</si>
  <si>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</si>
  <si>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</si>
  <si>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</si>
  <si>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</si>
  <si>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</si>
  <si>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</si>
  <si>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</si>
  <si>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</si>
  <si>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</si>
  <si>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</si>
  <si>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</si>
  <si>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</si>
  <si>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</si>
  <si>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</si>
  <si>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</si>
  <si>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</si>
  <si>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</si>
  <si>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</si>
  <si>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</si>
  <si>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</si>
  <si>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</si>
  <si>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</si>
  <si>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</si>
  <si>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</si>
  <si>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</si>
  <si>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</si>
  <si>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</si>
  <si>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</si>
  <si>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</si>
  <si>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</si>
  <si>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</si>
  <si>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</si>
  <si>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</si>
  <si>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</si>
  <si>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</si>
  <si>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</si>
  <si>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</si>
  <si>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</si>
  <si>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</si>
  <si>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</si>
  <si>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</si>
  <si>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</si>
  <si>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</si>
  <si>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</si>
  <si>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</si>
  <si>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</si>
  <si>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</si>
  <si>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</si>
  <si>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</si>
  <si>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</si>
  <si>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</si>
  <si>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</si>
  <si>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</si>
  <si>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</si>
  <si>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</si>
  <si>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</si>
  <si>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</si>
  <si>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</si>
  <si>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</si>
  <si>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</si>
  <si>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</si>
  <si>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</si>
  <si>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</si>
  <si>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</si>
  <si>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</si>
  <si>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</si>
  <si>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</si>
  <si>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</si>
  <si>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</si>
  <si>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</si>
  <si>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</si>
  <si>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</si>
  <si>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</si>
  <si>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</si>
  <si>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</si>
  <si>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</si>
  <si>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</si>
  <si>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</si>
  <si>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</si>
  <si>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</si>
  <si>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</si>
  <si>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</si>
  <si>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</si>
  <si>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</si>
  <si>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</si>
  <si>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</si>
  <si>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</si>
  <si>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</si>
  <si>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</si>
  <si>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</si>
  <si>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</si>
  <si>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</si>
  <si>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</si>
  <si>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</si>
  <si>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</si>
  <si>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</si>
  <si>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</si>
  <si>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</si>
  <si>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</si>
  <si>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</si>
  <si>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</si>
  <si>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</si>
  <si>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</si>
  <si>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</si>
  <si>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</si>
  <si>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</si>
  <si>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</si>
  <si>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</si>
  <si>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</si>
  <si>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</si>
  <si>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</si>
  <si>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</si>
  <si>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</si>
  <si>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</si>
  <si>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</si>
  <si>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</si>
  <si>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</si>
  <si>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</si>
  <si>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</si>
  <si>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</si>
  <si>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</si>
  <si>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</si>
  <si>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</si>
  <si>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</si>
  <si>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</si>
  <si>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</si>
  <si>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</si>
  <si>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</si>
  <si>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</si>
  <si>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</si>
  <si>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</si>
  <si>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</si>
  <si>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</si>
  <si>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</si>
  <si>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</si>
  <si>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</si>
  <si>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</si>
  <si>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</si>
  <si>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</si>
  <si>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</si>
  <si>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</si>
  <si>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</si>
  <si>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</si>
  <si>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</si>
  <si>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</si>
  <si>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</si>
  <si>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</si>
  <si>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</si>
  <si>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</si>
  <si>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</si>
  <si>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</si>
  <si>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</si>
  <si>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</si>
  <si>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</si>
  <si>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</si>
  <si>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</si>
  <si>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</si>
  <si>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</si>
  <si>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</si>
  <si>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</si>
  <si>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</si>
  <si>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</si>
  <si>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</si>
  <si>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</si>
  <si>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</si>
  <si>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</si>
  <si>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</si>
  <si>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</si>
  <si>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</si>
  <si>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</si>
  <si>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</si>
  <si>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</si>
  <si>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</si>
  <si>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</si>
  <si>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</si>
  <si>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</si>
  <si>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</si>
  <si>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</si>
  <si>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</si>
  <si>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</si>
  <si>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</si>
  <si>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</si>
  <si>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</si>
  <si>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</si>
  <si>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</si>
  <si>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</si>
  <si>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</si>
  <si>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</si>
  <si>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</si>
  <si>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</si>
  <si>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</si>
  <si>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</si>
  <si>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</si>
  <si>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</si>
  <si>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</si>
  <si>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</si>
  <si>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</si>
  <si>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</si>
  <si>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</si>
  <si>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</si>
  <si>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</si>
  <si>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</si>
  <si>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</si>
  <si>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</si>
  <si>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</si>
  <si>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</si>
  <si>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</si>
  <si>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</si>
  <si>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</si>
  <si>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</si>
  <si>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</si>
  <si>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</si>
  <si>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</si>
  <si>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</si>
  <si>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</si>
  <si>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</si>
  <si>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</si>
  <si>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</si>
  <si>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</si>
  <si>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</si>
  <si>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</si>
  <si>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</si>
  <si>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</si>
  <si>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</si>
  <si>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</si>
  <si>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</si>
  <si>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</si>
  <si>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</si>
  <si>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</si>
  <si>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</si>
  <si>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</si>
  <si>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</si>
  <si>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</si>
  <si>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</si>
  <si>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</si>
  <si>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</si>
  <si>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</si>
  <si>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</si>
  <si>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</si>
  <si>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</si>
  <si>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</si>
  <si>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</si>
  <si>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</si>
  <si>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</si>
  <si>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</si>
  <si>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</si>
  <si>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</si>
  <si>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</si>
  <si>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</si>
  <si>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</si>
  <si>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</si>
  <si>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</si>
  <si>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</si>
  <si>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</si>
  <si>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</si>
  <si>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</si>
  <si>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</si>
  <si>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</si>
  <si>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</si>
  <si>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</si>
  <si>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</si>
  <si>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</si>
  <si>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</si>
  <si>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</si>
  <si>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</si>
  <si>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</si>
  <si>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</si>
  <si>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</si>
  <si>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</si>
  <si>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</si>
  <si>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</si>
  <si>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</si>
  <si>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</si>
  <si>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</si>
  <si>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</si>
  <si>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</si>
  <si>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</si>
  <si>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</si>
  <si>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</si>
  <si>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</si>
  <si>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</si>
  <si>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</si>
  <si>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</si>
  <si>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</si>
  <si>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</si>
  <si>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</si>
  <si>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</si>
  <si>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</si>
  <si>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</si>
  <si>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</si>
  <si>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</si>
  <si>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</si>
  <si>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</si>
  <si>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</si>
  <si>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</si>
  <si>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</si>
  <si>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</si>
  <si>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</si>
  <si>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</si>
  <si>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</si>
  <si>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</si>
  <si>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</si>
  <si>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</si>
  <si>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</si>
  <si>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</si>
  <si>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</si>
  <si>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</si>
  <si>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</si>
  <si>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</si>
  <si>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</si>
  <si>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</si>
  <si>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</si>
  <si>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</si>
  <si>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</si>
  <si>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</si>
  <si>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</si>
  <si>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</si>
  <si>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</si>
  <si>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</si>
  <si>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</si>
  <si>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</si>
  <si>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</si>
  <si>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</si>
  <si>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</si>
  <si>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</si>
  <si>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</si>
  <si>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</si>
  <si>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</si>
  <si>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</si>
  <si>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</si>
  <si>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</si>
  <si>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</si>
  <si>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</si>
  <si>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</si>
  <si>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</si>
  <si>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</si>
  <si>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</si>
  <si>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</si>
  <si>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</si>
  <si>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</si>
  <si>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</si>
  <si>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</si>
  <si>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</si>
  <si>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</si>
  <si>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</si>
  <si>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</si>
  <si>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</si>
  <si>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</si>
  <si>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</si>
  <si>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</si>
  <si>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</si>
  <si>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</si>
  <si>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</si>
  <si>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</si>
  <si>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</si>
  <si>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</si>
  <si>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</si>
  <si>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</si>
  <si>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</si>
  <si>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</si>
  <si>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</si>
  <si>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</si>
  <si>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</si>
  <si>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</si>
  <si>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</si>
  <si>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</si>
  <si>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</si>
  <si>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</si>
  <si>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</si>
  <si>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</si>
  <si>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</si>
  <si>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</si>
  <si>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</si>
  <si>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</si>
  <si>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</si>
  <si>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</si>
  <si>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</si>
  <si>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</si>
  <si>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</si>
  <si>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</si>
  <si>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</si>
  <si>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</si>
  <si>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</si>
  <si>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</si>
  <si>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</si>
  <si>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</si>
  <si>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</si>
  <si>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</si>
  <si>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</si>
  <si>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</si>
  <si>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</si>
  <si>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</si>
  <si>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</si>
  <si>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</si>
  <si>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</si>
  <si>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</si>
  <si>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</si>
  <si>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</si>
  <si>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</si>
  <si>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</si>
  <si>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</si>
  <si>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</si>
  <si>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</si>
  <si>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</si>
  <si>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</si>
  <si>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</si>
  <si>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</si>
  <si>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</si>
  <si>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</si>
  <si>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</si>
  <si>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</si>
  <si>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</si>
  <si>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</si>
  <si>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</si>
  <si>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</si>
  <si>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</si>
  <si>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</si>
  <si>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</si>
  <si>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</si>
  <si>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</si>
  <si>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</si>
  <si>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</si>
  <si>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</si>
  <si>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</si>
  <si>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</si>
  <si>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</si>
  <si>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</si>
  <si>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</si>
  <si>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</si>
  <si>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</si>
  <si>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</si>
  <si>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</si>
  <si>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</si>
  <si>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</si>
  <si>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</si>
  <si>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</si>
  <si>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</si>
  <si>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</si>
  <si>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</si>
  <si>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</si>
  <si>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</si>
  <si>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</si>
  <si>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</si>
  <si>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</si>
  <si>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</si>
  <si>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</si>
  <si>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</si>
  <si>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</si>
  <si>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</si>
  <si>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</si>
  <si>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</si>
  <si>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</si>
  <si>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</si>
  <si>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</si>
  <si>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</si>
  <si>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</si>
  <si>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</si>
  <si>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</si>
  <si>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</si>
  <si>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</si>
  <si>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</si>
  <si>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</si>
  <si>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</si>
  <si>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</si>
  <si>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</si>
  <si>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</si>
  <si>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</si>
  <si>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</si>
  <si>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</si>
  <si>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</si>
  <si>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</si>
  <si>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</si>
  <si>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</si>
  <si>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</si>
  <si>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</si>
  <si>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</si>
  <si>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</si>
  <si>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</si>
  <si>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</si>
  <si>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</si>
  <si>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</si>
  <si>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</si>
  <si>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</si>
  <si>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</si>
  <si>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</si>
  <si>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</si>
  <si>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</si>
  <si>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</si>
  <si>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</si>
  <si>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</si>
  <si>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</si>
  <si>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</si>
  <si>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</si>
  <si>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</si>
  <si>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</si>
  <si>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</si>
  <si>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</si>
  <si>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</si>
  <si>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</si>
  <si>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</si>
  <si>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</si>
  <si>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</si>
  <si>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</si>
  <si>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</si>
  <si>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</si>
  <si>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</si>
  <si>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</si>
  <si>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</si>
  <si>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</si>
  <si>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</si>
  <si>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</si>
  <si>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</si>
  <si>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</si>
  <si>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</si>
  <si>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</si>
  <si>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</si>
  <si>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</si>
  <si>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</si>
  <si>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</si>
  <si>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</si>
  <si>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</si>
  <si>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</si>
  <si>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</si>
  <si>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</si>
  <si>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</si>
  <si>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</si>
  <si>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</si>
  <si>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</si>
  <si>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</si>
  <si>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</si>
  <si>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</si>
  <si>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</si>
  <si>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</si>
  <si>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</si>
  <si>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</si>
  <si>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</si>
  <si>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</si>
  <si>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</si>
  <si>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</si>
  <si>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</si>
  <si>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</si>
  <si>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</si>
  <si>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</si>
  <si>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</si>
  <si>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</si>
  <si>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</si>
  <si>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</si>
  <si>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</si>
  <si>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</si>
  <si>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</si>
  <si>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</si>
  <si>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</si>
  <si>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</si>
  <si>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</si>
  <si>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</si>
  <si>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</si>
  <si>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</si>
  <si>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</si>
  <si>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</si>
  <si>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</si>
  <si>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</si>
  <si>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</si>
  <si>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</si>
  <si>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</si>
  <si>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</si>
  <si>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</si>
  <si>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</si>
  <si>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</si>
  <si>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</si>
  <si>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</si>
  <si>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</si>
  <si>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</si>
  <si>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</si>
  <si>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</si>
  <si>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</si>
  <si>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</si>
  <si>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</si>
  <si>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</si>
  <si>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</si>
  <si>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</si>
  <si>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</si>
  <si>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</si>
  <si>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</si>
  <si>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</si>
  <si>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</si>
  <si>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</si>
  <si>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</si>
  <si>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</si>
  <si>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</si>
  <si>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</si>
  <si>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</si>
  <si>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</si>
  <si>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</si>
  <si>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</si>
  <si>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</si>
  <si>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</si>
  <si>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</si>
  <si>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</si>
  <si>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</si>
  <si>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</si>
  <si>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</si>
  <si>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</si>
  <si>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</si>
  <si>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</si>
  <si>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</si>
  <si>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</si>
  <si>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</si>
  <si>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</si>
  <si>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</si>
  <si>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</si>
  <si>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</si>
  <si>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</si>
  <si>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</si>
  <si>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</si>
  <si>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</si>
  <si>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</si>
  <si>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</si>
  <si>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</si>
  <si>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</si>
  <si>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</si>
  <si>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</si>
  <si>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</si>
  <si>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</si>
  <si>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</si>
  <si>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</si>
  <si>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</si>
  <si>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</si>
  <si>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</si>
  <si>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</si>
  <si>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</si>
  <si>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</si>
  <si>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</si>
  <si>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</si>
  <si>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</si>
  <si>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</si>
  <si>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</si>
  <si>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</si>
  <si>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</si>
  <si>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</si>
  <si>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</si>
  <si>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</si>
  <si>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</si>
  <si>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</si>
  <si>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</si>
  <si>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</si>
  <si>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</si>
  <si>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</si>
  <si>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</si>
  <si>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</si>
  <si>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</si>
  <si>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</si>
  <si>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</si>
  <si>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</si>
  <si>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</si>
  <si>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</si>
  <si>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</si>
  <si>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</si>
  <si>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</si>
  <si>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</si>
  <si>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</si>
  <si>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</si>
  <si>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</si>
  <si>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</si>
  <si>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</si>
  <si>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</si>
  <si>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</si>
  <si>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</si>
  <si>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</si>
  <si>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</si>
  <si>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</si>
  <si>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</si>
  <si>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</si>
  <si>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</si>
  <si>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</si>
  <si>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</si>
  <si>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</si>
  <si>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</si>
  <si>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</si>
  <si>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</si>
  <si>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</si>
  <si>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</si>
  <si>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</si>
  <si>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</si>
  <si>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</si>
  <si>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</si>
  <si>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</si>
  <si>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</si>
  <si>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</si>
  <si>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</si>
  <si>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</si>
  <si>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</si>
  <si>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</si>
  <si>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</si>
  <si>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</si>
  <si>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</si>
  <si>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</si>
  <si>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</si>
  <si>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</si>
  <si>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</si>
  <si>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</si>
  <si>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</si>
  <si>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</si>
  <si>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</si>
  <si>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</si>
  <si>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</si>
  <si>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</si>
  <si>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</si>
  <si>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</si>
  <si>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</si>
  <si>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</si>
  <si>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</si>
  <si>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</si>
  <si>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</si>
  <si>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</si>
  <si>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</si>
  <si>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</si>
  <si>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</si>
  <si>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</si>
  <si>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</si>
  <si>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</si>
  <si>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</si>
  <si>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</si>
  <si>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</si>
  <si>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</si>
  <si>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</si>
  <si>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</si>
  <si>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</si>
  <si>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</si>
  <si>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</si>
  <si>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</si>
  <si>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</si>
  <si>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</si>
  <si>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</si>
  <si>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</si>
  <si>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</si>
  <si>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</si>
  <si>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</si>
  <si>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</si>
  <si>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</si>
  <si>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</si>
  <si>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</si>
  <si>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</si>
  <si>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</si>
  <si>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</si>
  <si>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</si>
  <si>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</si>
  <si>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</si>
  <si>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</si>
  <si>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</si>
  <si>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</si>
  <si>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</si>
  <si>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</si>
  <si>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</si>
  <si>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</si>
  <si>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</si>
  <si>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</si>
  <si>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</si>
  <si>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</si>
  <si>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</si>
  <si>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</si>
  <si>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</si>
  <si>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</si>
  <si>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</si>
  <si>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</si>
  <si>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</si>
  <si>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</si>
  <si>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</si>
  <si>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</si>
  <si>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</si>
  <si>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</si>
  <si>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</si>
  <si>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</si>
  <si>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</si>
  <si>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</si>
  <si>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</si>
  <si>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</si>
  <si>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</si>
  <si>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</si>
  <si>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</si>
  <si>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</si>
  <si>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</si>
  <si>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</si>
  <si>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</si>
  <si>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</si>
  <si>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</si>
  <si>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</si>
  <si>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</si>
  <si>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</si>
  <si>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</si>
  <si>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</si>
  <si>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</si>
  <si>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</si>
  <si>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</si>
  <si>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</si>
  <si>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</si>
  <si>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</si>
  <si>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</si>
  <si>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</si>
  <si>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</si>
  <si>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</si>
  <si>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</si>
  <si>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</si>
  <si>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</si>
  <si>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</si>
  <si>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</si>
  <si>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</si>
  <si>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</si>
  <si>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</si>
  <si>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</si>
  <si>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</si>
  <si>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</si>
  <si>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</si>
  <si>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</si>
  <si>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</si>
  <si>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</si>
  <si>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</si>
  <si>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</si>
  <si>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</si>
  <si>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</si>
  <si>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</si>
  <si>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</si>
  <si>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</si>
  <si>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</si>
  <si>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</si>
  <si>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</si>
  <si>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</si>
  <si>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</si>
  <si>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</si>
  <si>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</si>
  <si>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</si>
  <si>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</si>
  <si>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</si>
  <si>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</si>
  <si>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</si>
  <si>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</si>
  <si>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</si>
  <si>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</si>
  <si>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</si>
  <si>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</si>
  <si>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</si>
  <si>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</si>
  <si>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</si>
  <si>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</si>
  <si>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</si>
  <si>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</si>
  <si>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</si>
  <si>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</si>
  <si>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</si>
  <si>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</si>
  <si>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</si>
  <si>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</si>
  <si>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</si>
  <si>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</si>
  <si>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</si>
  <si>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</si>
  <si>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</si>
  <si>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</si>
  <si>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</si>
  <si>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</si>
  <si>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</si>
  <si>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</si>
  <si>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</si>
  <si>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</si>
  <si>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</si>
  <si>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</si>
  <si>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</si>
  <si>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</si>
  <si>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</si>
  <si>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</si>
  <si>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</si>
  <si>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</si>
  <si>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</si>
  <si>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</si>
  <si>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</si>
  <si>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</si>
  <si>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</si>
  <si>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</si>
  <si>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</si>
  <si>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</si>
  <si>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</si>
  <si>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</si>
  <si>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</si>
  <si>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</si>
  <si>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</si>
  <si>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</si>
  <si>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</si>
  <si>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</si>
  <si>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</si>
  <si>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</si>
  <si>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</si>
  <si>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</si>
  <si>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</si>
  <si>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</si>
  <si>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</si>
  <si>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</si>
  <si>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</si>
  <si>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</si>
  <si>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</si>
  <si>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</si>
  <si>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</si>
  <si>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</si>
  <si>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</si>
  <si>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</si>
  <si>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</si>
  <si>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</si>
  <si>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</si>
  <si>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</si>
  <si>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</si>
  <si>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</si>
  <si>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</si>
  <si>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</si>
  <si>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</si>
  <si>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</si>
  <si>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</si>
  <si>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</si>
  <si>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</si>
  <si>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</si>
  <si>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</si>
  <si>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</si>
  <si>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</si>
  <si>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</si>
  <si>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</si>
  <si>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</si>
  <si>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</si>
  <si>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</si>
  <si>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</si>
  <si>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</si>
  <si>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</si>
  <si>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</si>
  <si>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</si>
  <si>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</si>
  <si>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</si>
  <si>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</si>
  <si>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</si>
  <si>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</si>
  <si>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</si>
  <si>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</si>
  <si>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</si>
  <si>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</si>
  <si>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</si>
  <si>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</si>
  <si>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</si>
  <si>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</si>
  <si>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</si>
  <si>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</si>
  <si>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</si>
  <si>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</si>
  <si>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</si>
  <si>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</si>
  <si>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</si>
  <si>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</si>
  <si>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</si>
  <si>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</si>
  <si>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</si>
  <si>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</si>
  <si>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</si>
  <si>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</si>
  <si>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</si>
  <si>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</si>
  <si>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</si>
  <si>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</si>
  <si>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</si>
  <si>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</si>
  <si>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</si>
  <si>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</si>
  <si>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</si>
  <si>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</si>
  <si>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</si>
  <si>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</si>
  <si>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</si>
  <si>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</si>
  <si>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</si>
  <si>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</si>
  <si>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</si>
  <si>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</si>
  <si>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</si>
  <si>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</si>
  <si>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</si>
  <si>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</si>
  <si>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</si>
  <si>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</si>
  <si>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</si>
  <si>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</si>
  <si>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</si>
  <si>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</si>
  <si>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</si>
  <si>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</si>
  <si>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</si>
  <si>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</si>
  <si>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</si>
  <si>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</si>
  <si>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</si>
  <si>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</si>
  <si>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</si>
  <si>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</si>
  <si>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</si>
  <si>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</si>
  <si>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</si>
  <si>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</si>
  <si>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</si>
  <si>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</si>
  <si>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</si>
  <si>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</si>
  <si>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</si>
  <si>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</si>
  <si>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</si>
  <si>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</si>
  <si>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</si>
  <si>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</si>
  <si>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</si>
  <si>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</si>
  <si>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</si>
  <si>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</si>
  <si>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</si>
  <si>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</si>
  <si>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</si>
  <si>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</si>
  <si>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</si>
  <si>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</si>
  <si>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</si>
  <si>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</si>
  <si>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</si>
  <si>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</si>
  <si>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</si>
  <si>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</si>
  <si>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</si>
  <si>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</si>
  <si>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</si>
  <si>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</si>
  <si>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</si>
  <si>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</si>
  <si>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</si>
  <si>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</si>
  <si>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</si>
  <si>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</si>
  <si>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</si>
  <si>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</si>
  <si>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</si>
  <si>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</si>
  <si>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</si>
  <si>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</si>
  <si>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</si>
  <si>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</si>
  <si>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</si>
  <si>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</si>
  <si>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</si>
  <si>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</si>
  <si>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</si>
  <si>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</si>
  <si>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</si>
  <si>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</si>
  <si>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</si>
  <si>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</si>
  <si>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</si>
  <si>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</si>
  <si>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</si>
  <si>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</si>
  <si>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</si>
  <si>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</si>
  <si>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</si>
  <si>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</si>
  <si>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</si>
  <si>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</si>
  <si>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</si>
  <si>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</si>
  <si>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</si>
  <si>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</si>
  <si>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</si>
  <si>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</si>
  <si>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</si>
  <si>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</si>
  <si>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</si>
  <si>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</si>
  <si>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</si>
  <si>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</si>
  <si>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</si>
  <si>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</si>
  <si>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</si>
  <si>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</si>
  <si>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</si>
  <si>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</si>
  <si>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</si>
  <si>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</si>
  <si>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</si>
  <si>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</si>
  <si>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</si>
  <si>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</si>
  <si>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</si>
  <si>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</si>
  <si>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</si>
  <si>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</si>
  <si>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</si>
  <si>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</si>
  <si>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</si>
  <si>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</si>
  <si>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</si>
  <si>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</si>
  <si>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</si>
  <si>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</si>
  <si>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</si>
  <si>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</si>
  <si>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</si>
  <si>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</si>
  <si>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</si>
  <si>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</si>
  <si>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</si>
  <si>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</si>
  <si>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</si>
  <si>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</si>
  <si>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</si>
  <si>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</si>
  <si>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</si>
  <si>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</si>
  <si>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</si>
  <si>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</si>
  <si>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</si>
  <si>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</si>
  <si>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</si>
  <si>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</si>
  <si>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</si>
  <si>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</si>
  <si>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</si>
  <si>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</si>
  <si>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</si>
  <si>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</si>
  <si>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</si>
  <si>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</si>
  <si>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</si>
  <si>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</si>
  <si>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</si>
  <si>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</si>
  <si>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</si>
  <si>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</si>
  <si>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</si>
  <si>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</si>
  <si>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</si>
  <si>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</si>
  <si>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</si>
  <si>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</si>
  <si>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</si>
  <si>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</si>
  <si>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</si>
  <si>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</si>
  <si>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</si>
  <si>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</si>
  <si>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</si>
  <si>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</si>
  <si>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</si>
  <si>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</si>
  <si>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</si>
  <si>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</si>
  <si>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</si>
  <si>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</si>
  <si>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</si>
  <si>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</si>
  <si>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</si>
  <si>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</si>
  <si>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</si>
  <si>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</si>
  <si>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</si>
  <si>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</si>
  <si>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</si>
  <si>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</si>
  <si>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</si>
  <si>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</si>
  <si>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</si>
  <si>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</si>
  <si>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</si>
  <si>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</si>
  <si>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</si>
  <si>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</si>
  <si>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</si>
  <si>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</si>
  <si>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</si>
  <si>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</si>
  <si>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</si>
  <si>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</si>
  <si>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</si>
  <si>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</si>
  <si>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</si>
  <si>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</si>
  <si>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</si>
  <si>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</si>
  <si>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</si>
  <si>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</si>
  <si>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</si>
  <si>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</si>
  <si>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</si>
  <si>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</si>
  <si>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</si>
  <si>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</si>
  <si>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</si>
  <si>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</si>
  <si>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</si>
  <si>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</si>
  <si>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</si>
  <si>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</si>
  <si>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</si>
  <si>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</si>
  <si>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</si>
  <si>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</si>
  <si>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</si>
  <si>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</si>
  <si>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</si>
  <si>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</si>
  <si>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</si>
  <si>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</si>
  <si>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</si>
  <si>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</si>
  <si>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</si>
  <si>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</si>
  <si>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</si>
  <si>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</si>
  <si>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</si>
  <si>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</si>
  <si>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</si>
  <si>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</si>
  <si>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</si>
  <si>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</si>
  <si>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</si>
  <si>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</si>
  <si>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</si>
  <si>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</si>
  <si>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</si>
  <si>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</si>
  <si>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</si>
  <si>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</si>
  <si>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</si>
  <si>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</si>
  <si>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</si>
  <si>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</si>
  <si>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</si>
  <si>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</si>
  <si>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</si>
  <si>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</si>
  <si>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</si>
  <si>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</si>
  <si>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</si>
  <si>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</si>
  <si>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</si>
  <si>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</si>
  <si>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</si>
  <si>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</si>
  <si>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</si>
  <si>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</si>
  <si>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</si>
  <si>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</si>
  <si>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</si>
  <si>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</si>
  <si>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</si>
  <si>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</si>
  <si>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</si>
  <si>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</si>
  <si>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</si>
  <si>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</si>
  <si>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</si>
  <si>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</si>
  <si>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</si>
  <si>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</si>
  <si>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</si>
  <si>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</si>
  <si>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</si>
  <si>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</si>
  <si>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</si>
  <si>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</si>
  <si>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</si>
  <si>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</si>
  <si>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</si>
  <si>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</si>
  <si>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</si>
  <si>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</si>
  <si>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</si>
  <si>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</si>
  <si>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</si>
  <si>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</si>
  <si>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</si>
  <si>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</si>
  <si>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</si>
  <si>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</si>
  <si>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</si>
  <si>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</si>
  <si>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</si>
  <si>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</si>
  <si>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</si>
  <si>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</si>
  <si>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</si>
  <si>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</si>
  <si>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</si>
  <si>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</si>
  <si>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</si>
  <si>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</si>
  <si>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</si>
  <si>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</si>
  <si>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</si>
  <si>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</si>
  <si>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</si>
  <si>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</si>
  <si>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</si>
  <si>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</si>
  <si>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</si>
  <si>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</si>
  <si>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</si>
  <si>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</si>
  <si>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</si>
  <si>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</si>
  <si>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</si>
  <si>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</si>
  <si>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</si>
  <si>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</si>
  <si>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</si>
  <si>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</si>
  <si>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</si>
  <si>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</si>
  <si>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</si>
  <si>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</si>
  <si>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</si>
  <si>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</si>
  <si>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</si>
  <si>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</si>
  <si>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</si>
  <si>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</si>
  <si>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</si>
  <si>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</si>
  <si>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</si>
  <si>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</si>
  <si>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</si>
  <si>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</si>
  <si>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</si>
  <si>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</si>
  <si>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</si>
  <si>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</si>
  <si>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</si>
  <si>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</si>
  <si>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</si>
  <si>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</si>
  <si>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</si>
  <si>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</si>
  <si>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</si>
  <si>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</si>
  <si>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</si>
  <si>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</si>
  <si>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</si>
  <si>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</si>
  <si>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</si>
  <si>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</si>
  <si>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</si>
  <si>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</si>
  <si>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</si>
  <si>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</si>
  <si>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</si>
  <si>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</si>
  <si>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</si>
  <si>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</si>
  <si>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</si>
  <si>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</si>
  <si>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</si>
  <si>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</si>
  <si>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</si>
  <si>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</si>
  <si>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</si>
  <si>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</si>
  <si>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</si>
  <si>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</si>
  <si>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</si>
  <si>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</si>
  <si>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</si>
  <si>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</si>
  <si>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</si>
  <si>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</si>
  <si>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</si>
  <si>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</si>
  <si>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</si>
  <si>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</si>
  <si>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</si>
  <si>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</si>
  <si>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</si>
  <si>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</si>
  <si>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</si>
  <si>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</si>
  <si>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</si>
  <si>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</si>
  <si>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</si>
  <si>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</si>
  <si>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</si>
  <si>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</si>
  <si>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</si>
  <si>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</si>
  <si>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</si>
  <si>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</si>
  <si>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</si>
  <si>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</si>
  <si>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</si>
  <si>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</si>
  <si>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</si>
  <si>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</si>
  <si>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</si>
  <si>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</si>
  <si>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</si>
  <si>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</si>
  <si>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</si>
  <si>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</si>
  <si>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</si>
  <si>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</si>
  <si>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</si>
  <si>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</si>
  <si>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</si>
  <si>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</si>
  <si>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</si>
  <si>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</si>
  <si>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</si>
  <si>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</si>
  <si>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</si>
  <si>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</si>
  <si>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</si>
  <si>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</si>
  <si>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</si>
  <si>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</si>
  <si>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</si>
  <si>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</si>
  <si>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</si>
  <si>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</si>
  <si>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</si>
  <si>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</si>
  <si>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</si>
  <si>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</si>
  <si>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</si>
  <si>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</si>
  <si>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</si>
  <si>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</si>
  <si>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</si>
  <si>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</si>
  <si>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</si>
  <si>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</si>
  <si>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</si>
  <si>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</si>
  <si>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</si>
  <si>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</si>
  <si>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</si>
  <si>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</si>
  <si>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</si>
  <si>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</si>
  <si>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</si>
  <si>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</si>
  <si>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</si>
  <si>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</si>
  <si>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</si>
  <si>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</si>
  <si>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</si>
  <si>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</si>
  <si>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</si>
  <si>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</si>
  <si>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</si>
  <si>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</si>
  <si>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</si>
  <si>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</si>
  <si>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</si>
  <si>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</si>
  <si>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</si>
  <si>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</si>
  <si>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</si>
  <si>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</si>
  <si>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</si>
  <si>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</si>
  <si>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</si>
  <si>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</si>
  <si>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</si>
  <si>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</si>
  <si>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</si>
  <si>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</si>
  <si>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</si>
  <si>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</si>
  <si>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</si>
  <si>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</si>
  <si>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</si>
  <si>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</si>
  <si>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</si>
  <si>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</si>
  <si>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</si>
  <si>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</si>
  <si>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</si>
  <si>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</si>
  <si>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</si>
  <si>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</si>
  <si>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</si>
  <si>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</si>
  <si>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</si>
  <si>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</si>
  <si>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</si>
  <si>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</si>
  <si>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</si>
  <si>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</si>
  <si>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</si>
  <si>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</si>
  <si>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</si>
  <si>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</si>
  <si>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</si>
  <si>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</si>
  <si>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</si>
  <si>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</si>
  <si>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</si>
  <si>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</si>
  <si>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</si>
  <si>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</si>
  <si>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</si>
  <si>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</si>
  <si>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</si>
  <si>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</si>
  <si>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</si>
  <si>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</si>
  <si>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</si>
  <si>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</si>
  <si>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</si>
  <si>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</si>
  <si>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</si>
  <si>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</si>
  <si>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</si>
  <si>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</si>
  <si>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</si>
  <si>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</si>
  <si>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</si>
  <si>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</si>
  <si>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</si>
  <si>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</si>
  <si>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</si>
  <si>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</si>
  <si>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</si>
  <si>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</si>
  <si>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</si>
  <si>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</si>
  <si>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</si>
  <si>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</si>
  <si>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</si>
  <si>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</si>
  <si>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</si>
  <si>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</si>
  <si>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</si>
  <si>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</si>
  <si>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</si>
  <si>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</si>
  <si>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</si>
  <si>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</si>
  <si>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</si>
  <si>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</si>
  <si>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</si>
  <si>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</si>
  <si>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</si>
  <si>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</si>
  <si>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</si>
  <si>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</si>
  <si>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</si>
  <si>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</si>
  <si>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</si>
  <si>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</si>
  <si>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</si>
  <si>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</si>
  <si>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</si>
  <si>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</si>
  <si>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</si>
  <si>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</si>
  <si>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</si>
  <si>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</si>
  <si>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</si>
  <si>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</si>
  <si>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</si>
  <si>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</si>
  <si>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</si>
  <si>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</si>
  <si>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</si>
  <si>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</si>
  <si>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</si>
  <si>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</si>
  <si>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</si>
  <si>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</si>
  <si>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</si>
  <si>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</si>
  <si>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</si>
  <si>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</si>
  <si>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</si>
  <si>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</si>
  <si>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</si>
  <si>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</si>
  <si>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</si>
  <si>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</si>
  <si>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</si>
  <si>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</si>
  <si>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</si>
  <si>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</si>
  <si>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</si>
  <si>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</si>
  <si>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</si>
  <si>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</si>
  <si>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</si>
  <si>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</si>
  <si>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</si>
  <si>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</si>
  <si>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</si>
  <si>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</si>
  <si>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</si>
  <si>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</si>
  <si>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</si>
  <si>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</si>
  <si>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</si>
  <si>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</si>
  <si>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</si>
  <si>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</si>
  <si>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</si>
  <si>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</si>
  <si>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</si>
  <si>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</si>
  <si>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</si>
  <si>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</si>
  <si>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</si>
  <si>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</si>
  <si>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</si>
  <si>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</si>
  <si>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</si>
  <si>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</si>
  <si>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</si>
  <si>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</si>
  <si>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</si>
  <si>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</si>
  <si>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</si>
  <si>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</si>
  <si>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</si>
  <si>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</si>
  <si>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</si>
  <si>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</si>
  <si>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</si>
  <si>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</si>
  <si>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</si>
  <si>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</si>
  <si>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</si>
  <si>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</si>
  <si>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</si>
  <si>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</si>
  <si>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</si>
  <si>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</si>
  <si>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</si>
  <si>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</si>
  <si>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</si>
  <si>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</si>
  <si>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</si>
  <si>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</si>
  <si>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</si>
  <si>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</si>
  <si>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</si>
  <si>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</si>
  <si>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</si>
  <si>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</si>
  <si>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</si>
  <si>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</si>
  <si>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</si>
  <si>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</si>
  <si>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</si>
  <si>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</si>
  <si>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</si>
  <si>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</si>
  <si>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</si>
  <si>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</si>
  <si>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</si>
  <si>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</si>
  <si>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</si>
  <si>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</si>
  <si>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</si>
  <si>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</si>
  <si>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</si>
  <si>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</si>
  <si>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</si>
  <si>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</si>
  <si>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</si>
  <si>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</si>
  <si>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</si>
  <si>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</si>
  <si>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</si>
  <si>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</si>
  <si>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</si>
  <si>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</si>
  <si>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</si>
  <si>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</si>
  <si>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</si>
  <si>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</si>
  <si>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</si>
  <si>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</si>
  <si>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</si>
  <si>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</si>
  <si>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</si>
  <si>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</si>
  <si>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</si>
  <si>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</si>
  <si>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</si>
  <si>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</si>
  <si>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</si>
  <si>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</si>
  <si>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</si>
  <si>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</si>
  <si>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</si>
  <si>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</si>
  <si>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</si>
  <si>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</si>
  <si>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</si>
  <si>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</si>
  <si>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</si>
  <si>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</si>
  <si>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</si>
  <si>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</si>
  <si>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</si>
  <si>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</si>
  <si>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</si>
  <si>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</si>
  <si>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</si>
  <si>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</si>
  <si>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</si>
  <si>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</si>
  <si>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</si>
  <si>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</si>
  <si>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</si>
  <si>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</si>
  <si>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</si>
  <si>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</si>
  <si>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</si>
  <si>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</si>
  <si>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</si>
  <si>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</si>
  <si>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</si>
  <si>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</si>
  <si>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</si>
  <si>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</si>
  <si>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</si>
  <si>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</si>
  <si>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</si>
  <si>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</si>
  <si>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</si>
  <si>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</si>
  <si>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</si>
  <si>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</si>
  <si>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</si>
  <si>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</si>
  <si>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</si>
  <si>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</si>
  <si>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</si>
  <si>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</si>
  <si>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</si>
  <si>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</si>
  <si>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</si>
  <si>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</si>
  <si>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</si>
  <si>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</si>
  <si>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</si>
  <si>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</si>
  <si>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</si>
  <si>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</si>
  <si>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</si>
  <si>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</si>
  <si>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</si>
  <si>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</si>
  <si>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</si>
  <si>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</si>
  <si>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</si>
  <si>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</si>
  <si>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</si>
  <si>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</si>
  <si>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</si>
  <si>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</si>
  <si>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</si>
  <si>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</si>
  <si>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</si>
  <si>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</si>
  <si>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</si>
  <si>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</si>
  <si>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</si>
  <si>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</si>
  <si>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</si>
  <si>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</si>
  <si>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</si>
  <si>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</si>
  <si>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</si>
  <si>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</si>
  <si>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</si>
  <si>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</si>
  <si>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</si>
  <si>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</si>
  <si>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</si>
  <si>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</si>
  <si>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</si>
  <si>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</si>
  <si>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</si>
  <si>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</si>
  <si>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</si>
  <si>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</si>
  <si>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</si>
  <si>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</si>
  <si>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</si>
  <si>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</si>
  <si>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</si>
  <si>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</si>
  <si>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</si>
  <si>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</si>
  <si>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</si>
  <si>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</si>
  <si>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</si>
  <si>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</si>
  <si>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</si>
  <si>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</si>
  <si>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</si>
  <si>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</si>
  <si>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</si>
  <si>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</si>
  <si>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</si>
  <si>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</si>
  <si>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</si>
  <si>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</si>
  <si>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</si>
  <si>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</si>
  <si>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</si>
  <si>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</si>
  <si>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</si>
  <si>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</si>
  <si>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</si>
  <si>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</si>
  <si>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</si>
  <si>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</si>
  <si>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</si>
  <si>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</si>
  <si>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</si>
  <si>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</si>
  <si>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</si>
  <si>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</si>
  <si>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</si>
  <si>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</si>
  <si>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</si>
  <si>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</si>
  <si>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</si>
  <si>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</si>
  <si>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</si>
  <si>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</si>
  <si>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</si>
  <si>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</si>
  <si>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</si>
  <si>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</si>
  <si>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</si>
  <si>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</si>
  <si>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</si>
  <si>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</si>
  <si>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</si>
  <si>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</si>
  <si>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</si>
  <si>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</si>
  <si>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</si>
  <si>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</si>
  <si>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</si>
  <si>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</si>
  <si>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</si>
  <si>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</si>
  <si>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</si>
  <si>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</si>
  <si>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</si>
  <si>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</si>
  <si>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</si>
  <si>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</si>
  <si>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</si>
  <si>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</si>
  <si>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</si>
  <si>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</si>
  <si>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</si>
  <si>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</si>
  <si>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</si>
  <si>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</si>
  <si>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</si>
  <si>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</si>
  <si>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</si>
  <si>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</si>
  <si>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</si>
  <si>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</si>
  <si>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</si>
  <si>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</si>
  <si>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</si>
  <si>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</si>
  <si>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</si>
  <si>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</si>
  <si>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</si>
  <si>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</si>
  <si>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</si>
  <si>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</si>
  <si>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</si>
  <si>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</si>
  <si>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</si>
  <si>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</si>
  <si>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</si>
  <si>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</si>
  <si>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</si>
  <si>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</si>
  <si>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</si>
  <si>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</si>
  <si>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</si>
  <si>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</si>
  <si>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</si>
  <si>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</si>
  <si>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</si>
  <si>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</si>
  <si>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</si>
  <si>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</si>
  <si>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</si>
  <si>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</si>
  <si>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</si>
  <si>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</si>
  <si>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</si>
  <si>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</si>
  <si>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</si>
  <si>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</si>
  <si>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</si>
  <si>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</si>
  <si>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</si>
  <si>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</si>
  <si>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</si>
  <si>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</si>
  <si>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</si>
  <si>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</si>
  <si>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</si>
  <si>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</si>
  <si>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</si>
  <si>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</si>
  <si>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</si>
  <si>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</si>
  <si>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</si>
  <si>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</si>
  <si>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</si>
  <si>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</si>
  <si>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</si>
  <si>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</si>
  <si>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</si>
  <si>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</si>
  <si>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</si>
  <si>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</si>
  <si>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</si>
  <si>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</si>
  <si>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</si>
  <si>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</si>
  <si>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</si>
  <si>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</si>
  <si>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</si>
  <si>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</si>
  <si>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</si>
  <si>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</si>
  <si>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</si>
  <si>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</si>
  <si>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</si>
  <si>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</si>
  <si>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</si>
  <si>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</si>
  <si>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</si>
  <si>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</si>
  <si>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</si>
  <si>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</si>
  <si>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</si>
  <si>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</si>
  <si>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</si>
  <si>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</si>
  <si>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</si>
  <si>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</si>
  <si>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</si>
  <si>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</si>
  <si>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</si>
  <si>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</si>
  <si>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</si>
  <si>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</si>
  <si>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</si>
  <si>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</si>
  <si>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</si>
  <si>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</si>
  <si>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</si>
  <si>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</si>
  <si>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</si>
  <si>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</si>
  <si>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</si>
  <si>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</si>
  <si>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</si>
  <si>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</si>
  <si>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</si>
  <si>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</si>
  <si>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</si>
  <si>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</si>
  <si>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</si>
  <si>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</si>
  <si>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</si>
  <si>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</si>
  <si>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</si>
  <si>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</si>
  <si>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</si>
  <si>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</si>
  <si>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</si>
  <si>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</si>
  <si>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</si>
  <si>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</si>
  <si>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</si>
  <si>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</si>
  <si>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</si>
  <si>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</si>
  <si>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</si>
  <si>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</si>
  <si>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</si>
  <si>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</si>
  <si>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</si>
  <si>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</si>
  <si>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</si>
  <si>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</si>
  <si>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</si>
  <si>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</si>
  <si>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</si>
  <si>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</si>
  <si>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</si>
  <si>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</si>
  <si>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</si>
  <si>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</si>
  <si>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</si>
  <si>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</si>
  <si>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</si>
  <si>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</si>
  <si>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</si>
  <si>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</si>
  <si>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</si>
  <si>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</si>
  <si>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</si>
  <si>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</si>
  <si>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</si>
  <si>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</si>
  <si>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</si>
  <si>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</si>
  <si>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</si>
  <si>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</si>
  <si>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</si>
  <si>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</si>
  <si>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</si>
  <si>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</si>
  <si>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</si>
  <si>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</si>
  <si>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</si>
  <si>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</si>
  <si>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</si>
  <si>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</si>
  <si>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</si>
  <si>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</si>
  <si>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</si>
  <si>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</si>
  <si>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</si>
  <si>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</si>
  <si>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</si>
  <si>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</si>
  <si>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</si>
  <si>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</si>
  <si>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</si>
  <si>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</si>
  <si>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</si>
  <si>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</si>
  <si>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</si>
  <si>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</si>
  <si>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</si>
  <si>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</si>
  <si>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</si>
  <si>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</si>
  <si>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</si>
  <si>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</si>
  <si>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</si>
  <si>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</si>
  <si>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</si>
  <si>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</si>
  <si>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</si>
  <si>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</si>
  <si>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</si>
  <si>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</si>
  <si>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</si>
  <si>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</si>
  <si>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</si>
  <si>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</si>
  <si>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</si>
  <si>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</si>
  <si>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</si>
  <si>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</si>
  <si>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</si>
  <si>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</si>
  <si>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</si>
  <si>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</si>
  <si>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</si>
  <si>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</si>
  <si>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</si>
  <si>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</si>
  <si>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</si>
  <si>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</si>
  <si>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</si>
  <si>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</si>
  <si>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</si>
  <si>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</si>
  <si>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</si>
  <si>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</si>
  <si>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</si>
  <si>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</si>
  <si>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</si>
  <si>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</si>
  <si>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</si>
  <si>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</si>
  <si>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</si>
  <si>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</si>
  <si>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</si>
  <si>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</si>
  <si>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</si>
  <si>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</si>
  <si>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</si>
  <si>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</si>
  <si>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</si>
  <si>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</si>
  <si>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</si>
  <si>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</si>
  <si>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</si>
  <si>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</si>
  <si>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</si>
  <si>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</si>
  <si>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</si>
  <si>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</si>
  <si>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</si>
  <si>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</si>
  <si>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</si>
  <si>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</si>
  <si>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</si>
  <si>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</si>
  <si>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</si>
  <si>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</si>
  <si>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</si>
  <si>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</si>
  <si>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</si>
  <si>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</si>
  <si>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</si>
  <si>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</si>
  <si>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</si>
  <si>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</si>
  <si>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</si>
  <si>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</si>
  <si>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</si>
  <si>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</si>
  <si>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</si>
  <si>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</si>
  <si>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</si>
  <si>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</si>
  <si>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</si>
  <si>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</si>
  <si>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</si>
  <si>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</si>
  <si>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</si>
  <si>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</si>
  <si>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</si>
  <si>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</si>
  <si>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</si>
  <si>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</si>
  <si>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</si>
  <si>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</si>
  <si>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</si>
  <si>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</si>
  <si>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</si>
  <si>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</si>
  <si>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</si>
  <si>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</si>
  <si>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</si>
  <si>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</si>
  <si>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</si>
  <si>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</si>
  <si>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</si>
  <si>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</si>
  <si>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</si>
  <si>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</si>
  <si>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</si>
  <si>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</si>
  <si>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</si>
  <si>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</si>
  <si>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</si>
  <si>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</si>
  <si>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</si>
  <si>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</si>
  <si>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</si>
  <si>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</si>
  <si>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</si>
  <si>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</si>
  <si>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</si>
  <si>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</si>
  <si>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</si>
  <si>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</si>
  <si>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</si>
  <si>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</si>
  <si>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</si>
  <si>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</si>
  <si>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</si>
  <si>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</si>
  <si>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</si>
  <si>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</si>
  <si>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</si>
  <si>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</si>
  <si>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</si>
  <si>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</si>
  <si>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</si>
  <si>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</si>
  <si>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</si>
  <si>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</si>
  <si>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</si>
  <si>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</si>
  <si>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</si>
  <si>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</si>
  <si>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</si>
  <si>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</si>
  <si>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</si>
  <si>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</si>
  <si>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</si>
  <si>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</si>
  <si>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</si>
  <si>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</si>
  <si>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</si>
  <si>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</si>
  <si>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</si>
  <si>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</si>
  <si>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</si>
  <si>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</si>
  <si>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</si>
  <si>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</si>
  <si>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</si>
  <si>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</si>
  <si>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</si>
  <si>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</si>
  <si>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</si>
  <si>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</si>
  <si>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</si>
  <si>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</si>
  <si>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</si>
  <si>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</si>
  <si>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</si>
  <si>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</si>
  <si>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</si>
  <si>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</si>
  <si>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</si>
  <si>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</si>
  <si>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</si>
  <si>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</si>
  <si>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</si>
  <si>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</si>
  <si>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</si>
  <si>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</si>
  <si>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</si>
  <si>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</si>
  <si>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</si>
  <si>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</si>
  <si>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</si>
  <si>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</si>
  <si>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</si>
  <si>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</si>
  <si>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</si>
  <si>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</si>
  <si>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</si>
  <si>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</si>
  <si>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</si>
  <si>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</si>
  <si>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</si>
  <si>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</si>
  <si>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</si>
  <si>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</si>
  <si>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</si>
  <si>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</si>
  <si>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</si>
  <si>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</si>
  <si>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</si>
  <si>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</si>
  <si>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</si>
  <si>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</si>
  <si>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</si>
  <si>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</si>
  <si>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</si>
  <si>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</si>
  <si>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</si>
  <si>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</si>
  <si>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</si>
  <si>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</si>
  <si>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</si>
  <si>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</si>
  <si>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</si>
  <si>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</si>
  <si>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</si>
  <si>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</si>
  <si>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</si>
  <si>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</si>
  <si>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</si>
  <si>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</si>
  <si>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</si>
  <si>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</si>
  <si>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</si>
  <si>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</si>
  <si>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</si>
  <si>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</si>
  <si>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</si>
  <si>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</si>
  <si>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</si>
  <si>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</si>
  <si>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</si>
  <si>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</si>
  <si>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</si>
  <si>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</si>
  <si>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</si>
  <si>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</si>
  <si>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</si>
  <si>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</si>
  <si>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</si>
  <si>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</si>
  <si>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</si>
  <si>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</si>
  <si>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</si>
  <si>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</si>
  <si>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</si>
  <si>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</si>
  <si>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</si>
  <si>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</si>
  <si>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</si>
  <si>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</si>
  <si>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</si>
  <si>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</si>
  <si>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</si>
  <si>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</si>
  <si>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</si>
  <si>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</si>
  <si>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</si>
  <si>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</si>
  <si>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</si>
  <si>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</si>
  <si>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</si>
  <si>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</si>
  <si>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</si>
  <si>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</si>
  <si>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</si>
  <si>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</si>
  <si>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</si>
  <si>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</si>
  <si>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</si>
  <si>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</si>
  <si>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</si>
  <si>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</si>
  <si>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</si>
  <si>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</si>
  <si>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</si>
  <si>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</si>
  <si>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</si>
  <si>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</si>
  <si>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</si>
  <si>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</si>
  <si>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</si>
  <si>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</si>
  <si>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</si>
  <si>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</si>
  <si>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</si>
  <si>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</si>
  <si>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</si>
  <si>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</si>
  <si>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</si>
  <si>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</si>
  <si>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</si>
  <si>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</si>
  <si>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</si>
  <si>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</si>
  <si>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</si>
  <si>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</si>
  <si>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</si>
  <si>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</si>
  <si>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</si>
  <si>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</si>
  <si>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</si>
  <si>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</si>
  <si>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</si>
  <si>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</si>
  <si>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</si>
  <si>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</si>
  <si>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</si>
  <si>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</si>
  <si>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</si>
  <si>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</si>
  <si>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</si>
  <si>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</si>
  <si>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</si>
  <si>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</si>
  <si>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</si>
  <si>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</si>
  <si>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</si>
  <si>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</si>
  <si>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</si>
  <si>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</si>
  <si>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</si>
  <si>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</si>
  <si>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</si>
  <si>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</si>
  <si>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</si>
  <si>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</si>
  <si>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</si>
  <si>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</si>
  <si>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</si>
  <si>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</si>
  <si>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</si>
  <si>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</si>
  <si>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</si>
  <si>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</si>
  <si>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</si>
  <si>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</si>
  <si>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</si>
  <si>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</si>
  <si>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</si>
  <si>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</si>
  <si>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</si>
  <si>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</si>
  <si>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</si>
  <si>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</si>
  <si>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</si>
  <si>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</si>
  <si>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</si>
  <si>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</si>
  <si>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</si>
  <si>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</si>
  <si>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</si>
  <si>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</si>
  <si>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</si>
  <si>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</si>
  <si>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</si>
  <si>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</si>
  <si>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</si>
  <si>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</si>
  <si>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</si>
  <si>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</si>
  <si>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</si>
  <si>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</si>
  <si>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</si>
  <si>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</si>
  <si>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</si>
  <si>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</si>
  <si>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</si>
  <si>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</si>
  <si>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</si>
  <si>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</si>
  <si>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</si>
  <si>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</si>
  <si>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</si>
  <si>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</si>
  <si>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</si>
  <si>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</si>
  <si>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</si>
  <si>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</si>
  <si>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</si>
  <si>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</si>
  <si>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</si>
  <si>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</si>
  <si>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</si>
  <si>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</si>
  <si>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</si>
  <si>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</si>
  <si>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</si>
  <si>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</si>
  <si>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</si>
  <si>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</si>
  <si>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</si>
  <si>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</si>
  <si>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</si>
  <si>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</si>
  <si>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</si>
  <si>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</si>
  <si>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</si>
  <si>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</si>
  <si>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</si>
  <si>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</si>
  <si>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</si>
  <si>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</si>
  <si>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</si>
  <si>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</si>
  <si>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</si>
  <si>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</si>
  <si>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</si>
  <si>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</si>
  <si>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</si>
  <si>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</si>
  <si>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</si>
  <si>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</si>
  <si>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</si>
  <si>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</si>
  <si>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</si>
  <si>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</si>
  <si>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</si>
  <si>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</si>
  <si>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</si>
  <si>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</si>
  <si>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</si>
  <si>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</si>
  <si>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</si>
  <si>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</si>
  <si>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</si>
  <si>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</si>
  <si>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</si>
  <si>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</si>
  <si>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</si>
  <si>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</si>
  <si>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</si>
  <si>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</si>
  <si>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</si>
  <si>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</si>
  <si>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</si>
  <si>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</si>
  <si>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</si>
  <si>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</si>
  <si>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</si>
  <si>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</si>
  <si>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</si>
  <si>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</si>
  <si>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</si>
  <si>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</si>
  <si>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</si>
  <si>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</si>
  <si>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</si>
  <si>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</si>
  <si>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</si>
  <si>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</si>
  <si>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</si>
  <si>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</si>
  <si>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</si>
  <si>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</si>
  <si>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</si>
  <si>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</si>
  <si>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</si>
  <si>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</si>
  <si>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</si>
  <si>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</si>
  <si>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</si>
  <si>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</si>
  <si>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</si>
  <si>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</si>
  <si>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</si>
  <si>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</si>
  <si>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</si>
  <si>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</si>
  <si>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</si>
  <si>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</si>
  <si>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</si>
  <si>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</si>
  <si>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</si>
  <si>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</si>
  <si>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</si>
  <si>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</si>
  <si>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</si>
  <si>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</si>
  <si>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</si>
  <si>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</si>
  <si>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</si>
  <si>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</si>
  <si>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</si>
  <si>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</si>
  <si>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</si>
  <si>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</si>
  <si>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</si>
  <si>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</si>
  <si>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</si>
  <si>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</si>
  <si>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</si>
  <si>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</si>
  <si>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</si>
  <si>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</si>
  <si>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</si>
  <si>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</si>
  <si>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</si>
  <si>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</si>
  <si>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</si>
  <si>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</si>
  <si>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</si>
  <si>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</si>
  <si>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</si>
  <si>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</si>
  <si>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</si>
  <si>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</si>
  <si>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</si>
  <si>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</si>
  <si>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</si>
  <si>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</si>
  <si>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</si>
  <si>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</si>
  <si>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</si>
  <si>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</si>
  <si>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</si>
  <si>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</si>
  <si>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</si>
  <si>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</si>
  <si>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</si>
  <si>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</si>
  <si>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</si>
  <si>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</si>
  <si>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</si>
  <si>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</si>
  <si>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</si>
  <si>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</si>
  <si>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</si>
  <si>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</si>
  <si>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</si>
  <si>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</si>
  <si>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</si>
  <si>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</si>
  <si>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</si>
  <si>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</si>
  <si>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</si>
  <si>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</si>
  <si>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</si>
  <si>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</si>
  <si>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</si>
  <si>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</si>
  <si>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</si>
  <si>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</si>
  <si>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</si>
  <si>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</si>
  <si>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</si>
  <si>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</si>
  <si>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</si>
  <si>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</si>
  <si>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</si>
  <si>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</si>
  <si>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</si>
  <si>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</si>
  <si>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</si>
  <si>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</si>
  <si>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</si>
  <si>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</si>
  <si>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</si>
  <si>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</si>
  <si>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</si>
  <si>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</si>
  <si>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</si>
  <si>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</si>
  <si>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</si>
  <si>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</si>
  <si>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</si>
  <si>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</si>
  <si>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</si>
  <si>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</si>
  <si>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</si>
  <si>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</si>
  <si>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</si>
  <si>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</si>
  <si>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</si>
  <si>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</si>
  <si>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</si>
  <si>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</si>
  <si>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</si>
  <si>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</si>
  <si>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</si>
  <si>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</si>
  <si>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</si>
  <si>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</si>
  <si>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</si>
  <si>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</si>
  <si>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</si>
  <si>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</si>
  <si>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</si>
  <si>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</si>
  <si>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</si>
  <si>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</si>
  <si>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</si>
  <si>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</si>
  <si>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</si>
  <si>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</si>
  <si>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</si>
  <si>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</si>
  <si>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</si>
  <si>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</si>
  <si>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</si>
  <si>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</si>
  <si>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</si>
  <si>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</si>
  <si>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</si>
  <si>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</si>
  <si>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</si>
  <si>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</si>
  <si>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</si>
  <si>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</si>
  <si>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</si>
  <si>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</si>
  <si>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</si>
  <si>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</si>
  <si>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</si>
  <si>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</si>
  <si>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</si>
  <si>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</si>
  <si>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</si>
  <si>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</si>
  <si>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</si>
  <si>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</si>
  <si>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</si>
  <si>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</si>
  <si>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</si>
  <si>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</si>
  <si>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</si>
  <si>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</si>
  <si>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</si>
  <si>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</si>
  <si>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</si>
  <si>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</si>
  <si>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</si>
  <si>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</si>
  <si>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</si>
  <si>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</si>
  <si>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</si>
  <si>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</si>
  <si>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</si>
  <si>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</si>
  <si>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</si>
  <si>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</si>
  <si>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</si>
  <si>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</si>
  <si>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</si>
  <si>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</si>
  <si>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</si>
  <si>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</si>
  <si>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</si>
  <si>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</si>
  <si>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</si>
  <si>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</si>
  <si>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</si>
  <si>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</si>
  <si>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</si>
  <si>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</si>
  <si>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</si>
  <si>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</si>
  <si>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</si>
  <si>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</si>
  <si>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</si>
  <si>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</si>
  <si>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</si>
  <si>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</si>
  <si>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</si>
  <si>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</si>
  <si>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</si>
  <si>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</si>
  <si>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</si>
  <si>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</si>
  <si>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</si>
  <si>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</si>
  <si>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</si>
  <si>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</si>
  <si>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</si>
  <si>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</si>
  <si>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</si>
  <si>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</si>
  <si>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</si>
  <si>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</si>
  <si>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</si>
  <si>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</si>
  <si>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</si>
  <si>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</si>
  <si>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</si>
  <si>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</si>
  <si>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</si>
  <si>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</si>
  <si>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</si>
  <si>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</si>
  <si>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</si>
  <si>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</si>
  <si>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</si>
  <si>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</si>
  <si>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</si>
  <si>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</si>
  <si>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</si>
  <si>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</si>
  <si>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</si>
  <si>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</si>
  <si>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</si>
  <si>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</si>
  <si>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</si>
  <si>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</si>
  <si>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</si>
  <si>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</si>
  <si>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</si>
  <si>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</si>
  <si>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</si>
  <si>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</si>
  <si>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</si>
  <si>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</si>
  <si>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</si>
  <si>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</si>
  <si>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</si>
  <si>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</si>
  <si>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</si>
  <si>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</si>
  <si>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</si>
  <si>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</si>
  <si>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</si>
  <si>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</si>
  <si>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</si>
  <si>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</si>
  <si>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</si>
  <si>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</si>
  <si>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</si>
  <si>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</si>
  <si>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</si>
  <si>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</si>
  <si>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</si>
  <si>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</si>
  <si>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</si>
  <si>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</si>
  <si>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</si>
  <si>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</si>
  <si>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</si>
  <si>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</si>
  <si>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</si>
  <si>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</si>
  <si>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</si>
  <si>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</si>
  <si>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</si>
  <si>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</si>
  <si>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</si>
  <si>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</si>
  <si>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</si>
  <si>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</si>
  <si>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</si>
  <si>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</si>
  <si>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</si>
  <si>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</si>
  <si>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</si>
  <si>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</si>
  <si>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</si>
  <si>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</si>
  <si>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</si>
  <si>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</si>
  <si>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</si>
  <si>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</si>
  <si>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</si>
  <si>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</si>
  <si>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</si>
  <si>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</si>
  <si>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</si>
  <si>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</si>
  <si>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</si>
  <si>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</si>
  <si>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</si>
  <si>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</si>
  <si>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</si>
  <si>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</si>
  <si>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</si>
  <si>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</si>
  <si>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</si>
  <si>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</si>
  <si>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</si>
  <si>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</si>
  <si>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</si>
  <si>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</si>
  <si>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</si>
  <si>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</si>
  <si>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</si>
  <si>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</si>
  <si>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</si>
  <si>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</si>
  <si>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</si>
  <si>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</si>
  <si>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</si>
  <si>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</si>
  <si>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</si>
  <si>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</si>
  <si>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</si>
  <si>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</si>
  <si>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</si>
  <si>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</si>
  <si>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</si>
  <si>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</si>
  <si>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</si>
  <si>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</si>
  <si>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</si>
  <si>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</si>
  <si>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</si>
  <si>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</si>
  <si>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</si>
  <si>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</si>
  <si>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</si>
  <si>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</si>
  <si>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</si>
  <si>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</si>
  <si>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</si>
  <si>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</si>
  <si>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</si>
  <si>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</si>
  <si>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</si>
  <si>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</si>
  <si>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</si>
  <si>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</si>
  <si>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</si>
  <si>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</si>
  <si>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</si>
  <si>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</si>
  <si>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</si>
  <si>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</si>
  <si>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</si>
  <si>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</si>
  <si>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</si>
  <si>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</si>
  <si>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</si>
  <si>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</si>
  <si>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</si>
  <si>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</si>
  <si>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</si>
  <si>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</si>
  <si>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</si>
  <si>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</si>
  <si>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</si>
  <si>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</si>
  <si>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</si>
  <si>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</si>
  <si>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</si>
  <si>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</si>
  <si>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</si>
  <si>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</si>
  <si>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</si>
  <si>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</si>
  <si>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</si>
  <si>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</si>
  <si>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</si>
  <si>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</si>
  <si>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</si>
  <si>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</si>
  <si>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</si>
  <si>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</si>
  <si>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</si>
  <si>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</si>
  <si>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</si>
  <si>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</si>
  <si>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</si>
  <si>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</si>
  <si>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</si>
  <si>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</si>
  <si>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</si>
  <si>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</si>
  <si>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</si>
  <si>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</si>
  <si>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</si>
  <si>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</si>
  <si>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</si>
  <si>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</si>
  <si>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</si>
  <si>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</si>
  <si>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</si>
  <si>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</si>
  <si>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</si>
  <si>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</si>
  <si>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</si>
  <si>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</si>
  <si>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</si>
  <si>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</si>
  <si>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</si>
  <si>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</si>
  <si>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</si>
  <si>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</si>
  <si>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</si>
  <si>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</si>
  <si>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</si>
  <si>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</si>
  <si>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</si>
  <si>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</si>
  <si>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</si>
  <si>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</si>
  <si>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</si>
  <si>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</si>
  <si>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</si>
  <si>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</si>
  <si>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</si>
  <si>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</si>
  <si>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</si>
  <si>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</si>
  <si>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</si>
  <si>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</si>
  <si>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</si>
  <si>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</si>
  <si>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</si>
  <si>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</si>
  <si>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</si>
  <si>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</si>
  <si>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</si>
  <si>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</si>
  <si>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</si>
  <si>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</si>
  <si>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</si>
  <si>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</si>
  <si>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</si>
  <si>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</si>
  <si>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</si>
  <si>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</si>
  <si>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</si>
  <si>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</si>
  <si>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</si>
  <si>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</si>
  <si>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</si>
  <si>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</si>
  <si>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</si>
  <si>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</si>
  <si>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</si>
  <si>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</si>
  <si>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</si>
  <si>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</si>
  <si>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</si>
  <si>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</si>
  <si>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</si>
  <si>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</si>
  <si>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</si>
  <si>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</si>
  <si>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</si>
  <si>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</si>
  <si>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</si>
  <si>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</si>
  <si>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</si>
  <si>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</si>
  <si>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</si>
  <si>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</si>
  <si>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</si>
  <si>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</si>
  <si>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</si>
  <si>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</si>
  <si>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</si>
  <si>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</si>
  <si>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</si>
  <si>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</si>
  <si>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</si>
  <si>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</si>
  <si>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</si>
  <si>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</si>
  <si>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</si>
  <si>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</si>
  <si>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</si>
  <si>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</si>
  <si>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</si>
  <si>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</si>
  <si>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</si>
  <si>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</si>
  <si>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</si>
  <si>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</si>
  <si>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</si>
  <si>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</si>
  <si>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</si>
  <si>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</si>
  <si>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</si>
  <si>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</si>
  <si>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</si>
  <si>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</si>
  <si>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</si>
  <si>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</si>
  <si>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</si>
  <si>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</si>
  <si>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</si>
  <si>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</si>
  <si>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</si>
  <si>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</si>
  <si>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</si>
  <si>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</si>
  <si>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</si>
  <si>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</si>
  <si>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</si>
  <si>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</si>
  <si>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</si>
  <si>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</si>
  <si>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</si>
  <si>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</si>
  <si>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</si>
  <si>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</si>
  <si>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</si>
  <si>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</si>
  <si>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</si>
  <si>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</si>
  <si>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</si>
  <si>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</si>
  <si>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</si>
  <si>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</si>
  <si>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</si>
  <si>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</si>
  <si>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</si>
  <si>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</si>
  <si>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</si>
  <si>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</si>
  <si>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</si>
  <si>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</si>
  <si>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</si>
  <si>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</si>
  <si>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</si>
  <si>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</si>
  <si>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</si>
  <si>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</si>
  <si>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</si>
  <si>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</si>
  <si>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</si>
  <si>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</si>
  <si>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</si>
  <si>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</si>
  <si>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</si>
  <si>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</si>
  <si>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</si>
  <si>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</si>
  <si>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</si>
  <si>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</si>
  <si>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</si>
  <si>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</si>
  <si>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</si>
  <si>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</si>
  <si>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</si>
  <si>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</si>
  <si>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</si>
  <si>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</si>
  <si>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</si>
  <si>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</si>
  <si>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</si>
  <si>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</si>
  <si>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</si>
  <si>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</si>
  <si>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</si>
  <si>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</si>
  <si>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</si>
  <si>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</si>
  <si>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</si>
  <si>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</si>
  <si>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</si>
  <si>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</si>
  <si>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</si>
  <si>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</si>
  <si>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</si>
  <si>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</si>
  <si>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</si>
  <si>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</si>
  <si>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</si>
  <si>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</si>
  <si>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</si>
  <si>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</si>
  <si>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</si>
  <si>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</si>
  <si>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</si>
  <si>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</si>
  <si>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</si>
  <si>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</si>
  <si>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</si>
  <si>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</si>
  <si>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</si>
  <si>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</si>
  <si>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</si>
  <si>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</si>
  <si>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</si>
  <si>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</si>
  <si>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</si>
  <si>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</si>
  <si>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</si>
  <si>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</si>
  <si>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</si>
  <si>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</si>
  <si>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</si>
  <si>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</si>
  <si>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</si>
  <si>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</si>
  <si>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</si>
  <si>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</si>
  <si>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</si>
  <si>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</si>
  <si>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</si>
  <si>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</si>
  <si>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</si>
  <si>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</si>
  <si>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</si>
  <si>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</si>
  <si>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</si>
  <si>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</si>
  <si>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</si>
  <si>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</si>
  <si>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</si>
  <si>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</si>
  <si>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</si>
  <si>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</si>
  <si>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</si>
  <si>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</si>
  <si>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</si>
  <si>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</si>
  <si>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</si>
  <si>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</si>
  <si>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</si>
  <si>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</si>
  <si>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</si>
  <si>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</si>
  <si>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</si>
  <si>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</si>
  <si>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</si>
  <si>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</si>
  <si>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</si>
  <si>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</si>
  <si>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</si>
  <si>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</si>
  <si>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</si>
  <si>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</si>
  <si>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</si>
  <si>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</si>
  <si>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</si>
  <si>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</si>
  <si>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</si>
  <si>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</si>
  <si>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</si>
  <si>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</si>
  <si>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</si>
  <si>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</si>
  <si>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</si>
  <si>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</si>
  <si>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</si>
  <si>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</si>
  <si>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</si>
  <si>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</si>
  <si>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</si>
  <si>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</si>
  <si>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</si>
  <si>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</si>
  <si>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</si>
  <si>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</si>
  <si>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</si>
  <si>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</si>
  <si>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</si>
  <si>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</si>
  <si>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</si>
  <si>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</si>
  <si>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</si>
  <si>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</si>
  <si>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</si>
  <si>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</si>
  <si>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</si>
  <si>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</si>
  <si>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</si>
  <si>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</si>
  <si>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</si>
  <si>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</si>
  <si>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</si>
  <si>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</si>
  <si>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</si>
  <si>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</si>
  <si>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</si>
  <si>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</si>
  <si>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</si>
  <si>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</si>
  <si>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</si>
  <si>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</si>
  <si>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</si>
  <si>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</si>
  <si>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</si>
  <si>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</si>
  <si>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</si>
  <si>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</si>
  <si>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</si>
  <si>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</si>
  <si>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</si>
  <si>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</si>
  <si>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</si>
  <si>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</si>
  <si>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</si>
  <si>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</si>
  <si>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</si>
  <si>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</si>
  <si>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</si>
  <si>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</si>
  <si>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</si>
  <si>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</si>
  <si>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</si>
  <si>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</si>
  <si>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</si>
  <si>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</si>
  <si>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</si>
  <si>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</si>
  <si>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</si>
  <si>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</si>
  <si>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</si>
  <si>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</si>
  <si>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</si>
  <si>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</si>
  <si>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</si>
  <si>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</si>
  <si>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</si>
  <si>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</si>
  <si>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</si>
  <si>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</si>
  <si>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</si>
  <si>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</si>
  <si>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</si>
  <si>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</si>
  <si>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</si>
  <si>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</si>
  <si>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</si>
  <si>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</si>
  <si>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</si>
  <si>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</si>
  <si>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</si>
  <si>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</si>
  <si>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</si>
  <si>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</si>
  <si>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</si>
  <si>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</si>
  <si>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</si>
  <si>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</si>
  <si>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</si>
  <si>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</si>
  <si>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</si>
  <si>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</si>
  <si>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</si>
  <si>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</si>
  <si>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</si>
  <si>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</si>
  <si>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</si>
  <si>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</si>
  <si>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</si>
  <si>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</si>
  <si>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</si>
  <si>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</si>
  <si>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</si>
  <si>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</si>
  <si>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</si>
  <si>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</si>
  <si>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</si>
  <si>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</si>
  <si>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</si>
  <si>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</si>
  <si>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</si>
  <si>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</si>
  <si>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</si>
  <si>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</si>
  <si>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</si>
  <si>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</si>
  <si>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</si>
  <si>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</si>
  <si>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</si>
  <si>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</si>
  <si>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</si>
  <si>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</si>
  <si>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</si>
  <si>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</si>
  <si>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</si>
  <si>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</si>
  <si>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</si>
  <si>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</si>
  <si>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</si>
  <si>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</si>
  <si>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</si>
  <si>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</si>
  <si>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</si>
  <si>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</si>
  <si>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</si>
  <si>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</si>
  <si>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</si>
  <si>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</si>
  <si>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</si>
  <si>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</si>
  <si>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</si>
  <si>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</si>
  <si>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</si>
  <si>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</si>
  <si>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</si>
  <si>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</si>
  <si>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</si>
  <si>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</si>
  <si>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</si>
  <si>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</si>
  <si>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</si>
  <si>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</si>
  <si>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</si>
  <si>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</si>
  <si>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</si>
  <si>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</si>
  <si>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</si>
  <si>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</si>
  <si>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</si>
  <si>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</si>
  <si>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</si>
  <si>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</si>
  <si>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</si>
  <si>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</si>
  <si>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</si>
  <si>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</si>
  <si>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</si>
  <si>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</si>
  <si>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</si>
  <si>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</si>
  <si>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</si>
  <si>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</si>
  <si>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</si>
  <si>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</si>
  <si>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</si>
  <si>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</si>
  <si>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</si>
  <si>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</si>
  <si>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</si>
  <si>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</si>
  <si>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</si>
  <si>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</si>
  <si>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</si>
  <si>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</si>
  <si>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</si>
  <si>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</si>
  <si>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</si>
  <si>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</si>
  <si>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</si>
  <si>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</si>
  <si>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</si>
  <si>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</si>
  <si>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</si>
  <si>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</si>
  <si>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</si>
  <si>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</si>
  <si>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</si>
  <si>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</si>
  <si>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</si>
  <si>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</si>
  <si>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</si>
  <si>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</si>
  <si>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</si>
  <si>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</si>
  <si>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</si>
  <si>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</si>
  <si>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</si>
  <si>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</si>
  <si>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</si>
  <si>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</si>
  <si>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</si>
  <si>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</si>
  <si>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</si>
  <si>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</si>
  <si>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</si>
  <si>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</si>
  <si>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</si>
  <si>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</si>
  <si>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</si>
  <si>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</si>
  <si>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</si>
  <si>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</si>
  <si>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</si>
  <si>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</si>
  <si>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</si>
  <si>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</si>
  <si>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</si>
  <si>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</si>
  <si>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</si>
  <si>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</si>
  <si>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</si>
  <si>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</si>
  <si>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</si>
  <si>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</si>
  <si>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</si>
  <si>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</si>
  <si>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</si>
  <si>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</si>
  <si>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</si>
  <si>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</si>
  <si>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</si>
  <si>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</si>
  <si>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</si>
  <si>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</si>
  <si>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</si>
  <si>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</si>
  <si>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</si>
  <si>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</si>
  <si>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</si>
  <si>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</si>
  <si>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</si>
  <si>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</si>
  <si>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</si>
  <si>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</si>
  <si>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</si>
  <si>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</si>
  <si>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</si>
  <si>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</si>
  <si>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</si>
  <si>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</si>
  <si>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</si>
  <si>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</si>
  <si>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</si>
  <si>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</si>
  <si>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</si>
  <si>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</si>
  <si>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</si>
  <si>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</si>
  <si>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</si>
  <si>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</si>
  <si>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</si>
  <si>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</si>
  <si>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</si>
  <si>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</si>
  <si>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</si>
  <si>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</si>
  <si>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</si>
  <si>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</si>
  <si>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</si>
  <si>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</si>
  <si>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</si>
  <si>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</si>
  <si>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</si>
  <si>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</si>
  <si>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</si>
  <si>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</si>
  <si>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</si>
  <si>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</si>
  <si>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</si>
  <si>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</si>
  <si>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</si>
  <si>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</si>
  <si>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</si>
  <si>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</si>
  <si>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</si>
  <si>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</si>
  <si>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</si>
  <si>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</si>
  <si>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</si>
  <si>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</si>
  <si>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</si>
  <si>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</si>
  <si>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</si>
  <si>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</si>
  <si>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</si>
  <si>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</si>
  <si>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</si>
  <si>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</si>
  <si>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</si>
  <si>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</si>
  <si>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</si>
  <si>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</si>
  <si>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</si>
  <si>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</si>
  <si>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</si>
  <si>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</si>
  <si>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</si>
  <si>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</si>
  <si>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</si>
  <si>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</si>
  <si>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</si>
  <si>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</si>
  <si>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</si>
  <si>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</si>
  <si>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</si>
  <si>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</si>
  <si>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</si>
  <si>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</si>
  <si>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</si>
  <si>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</si>
  <si>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</si>
  <si>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</si>
  <si>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</si>
  <si>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</si>
  <si>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</si>
  <si>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</si>
  <si>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</si>
  <si>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</si>
  <si>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</si>
  <si>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</si>
  <si>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</si>
  <si>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</si>
  <si>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</si>
  <si>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</si>
  <si>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</si>
  <si>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</si>
  <si>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</si>
  <si>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</si>
  <si>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</si>
  <si>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</si>
  <si>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</si>
  <si>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</si>
  <si>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</si>
  <si>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</si>
  <si>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</si>
  <si>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</si>
  <si>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</si>
  <si>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</si>
  <si>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</si>
  <si>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</si>
  <si>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</si>
  <si>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</si>
  <si>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</si>
  <si>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</si>
  <si>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</si>
  <si>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</si>
  <si>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</si>
  <si>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</si>
  <si>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</si>
  <si>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</si>
  <si>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</si>
  <si>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</si>
  <si>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</si>
  <si>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</si>
  <si>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</si>
  <si>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</si>
  <si>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</si>
  <si>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</si>
  <si>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</si>
  <si>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</si>
  <si>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</si>
  <si>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</si>
  <si>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</si>
  <si>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</si>
  <si>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</si>
  <si>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</si>
  <si>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</si>
  <si>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</si>
  <si>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</si>
  <si>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</si>
  <si>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</si>
  <si>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</si>
  <si>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</si>
  <si>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</si>
  <si>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</si>
  <si>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</si>
  <si>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</si>
  <si>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</si>
  <si>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</si>
  <si>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</si>
  <si>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</si>
  <si>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</si>
  <si>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</si>
  <si>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</si>
  <si>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</si>
  <si>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</si>
  <si>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</si>
  <si>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</si>
  <si>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</si>
  <si>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</si>
  <si>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</si>
  <si>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</si>
  <si>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</si>
  <si>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</si>
  <si>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</si>
  <si>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</si>
  <si>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</si>
  <si>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</si>
  <si>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</si>
  <si>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</si>
  <si>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</si>
  <si>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</si>
  <si>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</si>
  <si>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</si>
  <si>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</si>
  <si>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</si>
  <si>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</si>
  <si>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</si>
  <si>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</si>
  <si>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</si>
  <si>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</si>
  <si>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</si>
  <si>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</si>
  <si>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</si>
  <si>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</si>
  <si>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</si>
  <si>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</si>
  <si>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</si>
  <si>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</si>
  <si>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</si>
  <si>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</si>
  <si>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</si>
  <si>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</si>
  <si>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</si>
  <si>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</si>
  <si>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</si>
  <si>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</si>
  <si>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</si>
  <si>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</si>
  <si>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</si>
  <si>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</si>
  <si>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</si>
  <si>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</si>
  <si>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</si>
  <si>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</si>
  <si>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</si>
  <si>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</si>
  <si>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</si>
  <si>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</si>
  <si>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</si>
  <si>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</si>
  <si>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</si>
  <si>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</si>
  <si>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</si>
  <si>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</si>
  <si>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</si>
  <si>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</si>
  <si>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</si>
  <si>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</si>
  <si>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</si>
  <si>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</si>
  <si>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</si>
  <si>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</si>
  <si>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</si>
  <si>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</si>
  <si>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</si>
  <si>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</si>
  <si>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</si>
  <si>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</si>
  <si>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</si>
  <si>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</si>
  <si>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</si>
  <si>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</si>
  <si>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</si>
  <si>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</si>
  <si>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</si>
  <si>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</si>
  <si>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</si>
  <si>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</si>
  <si>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</si>
  <si>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</si>
  <si>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</si>
  <si>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</si>
  <si>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</si>
  <si>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</si>
  <si>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</si>
  <si>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</si>
  <si>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</si>
  <si>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</si>
  <si>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</si>
  <si>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</si>
  <si>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</si>
  <si>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</si>
  <si>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</si>
  <si>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</si>
  <si>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</si>
  <si>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</si>
  <si>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</si>
  <si>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</si>
  <si>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</si>
  <si>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</si>
  <si>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</si>
  <si>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</si>
  <si>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</si>
  <si>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</si>
  <si>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</si>
  <si>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</si>
  <si>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</si>
  <si>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</si>
  <si>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</si>
  <si>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</si>
  <si>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</si>
  <si>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</si>
  <si>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</si>
  <si>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</si>
  <si>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</si>
  <si>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</si>
  <si>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</si>
  <si>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</si>
  <si>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</si>
  <si>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</si>
  <si>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</si>
  <si>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</si>
  <si>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</si>
  <si>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</si>
  <si>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</si>
  <si>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</si>
  <si>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</si>
  <si>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</si>
  <si>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</si>
  <si>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</si>
  <si>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</si>
  <si>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</si>
  <si>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</si>
  <si>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</si>
  <si>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</si>
  <si>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</si>
  <si>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</si>
  <si>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</si>
  <si>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</si>
  <si>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</si>
  <si>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</si>
  <si>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</si>
  <si>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</si>
  <si>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</si>
  <si>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</si>
  <si>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</si>
  <si>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</si>
  <si>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</si>
  <si>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</si>
  <si>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</si>
  <si>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</si>
  <si>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</si>
  <si>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</si>
  <si>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</si>
  <si>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</si>
  <si>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</si>
  <si>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</si>
  <si>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</si>
  <si>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</si>
  <si>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</si>
  <si>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</si>
  <si>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</si>
  <si>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</si>
  <si>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</si>
  <si>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</si>
  <si>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</si>
  <si>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</si>
  <si>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</si>
  <si>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</si>
  <si>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</si>
  <si>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</si>
  <si>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</si>
  <si>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</si>
  <si>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</si>
  <si>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</si>
  <si>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</si>
  <si>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</si>
  <si>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</si>
  <si>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</si>
  <si>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</si>
  <si>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</si>
  <si>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</si>
  <si>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</si>
  <si>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</si>
  <si>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</si>
  <si>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</si>
  <si>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</si>
  <si>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</si>
  <si>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</si>
  <si>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</si>
  <si>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</si>
  <si>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</si>
  <si>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</si>
  <si>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</si>
  <si>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</si>
  <si>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</si>
  <si>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</si>
  <si>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</si>
  <si>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</si>
  <si>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</si>
  <si>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</si>
  <si>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</si>
  <si>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</si>
  <si>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</si>
  <si>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</si>
  <si>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</si>
  <si>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</si>
  <si>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</si>
  <si>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</si>
  <si>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</si>
  <si>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</si>
  <si>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</si>
  <si>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</si>
  <si>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</si>
  <si>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</si>
  <si>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</si>
  <si>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</si>
  <si>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</si>
  <si>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</si>
  <si>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</si>
  <si>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</si>
  <si>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</si>
  <si>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</si>
  <si>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</si>
  <si>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</si>
  <si>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</si>
  <si>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</si>
  <si>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</si>
  <si>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</si>
  <si>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</si>
  <si>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</si>
  <si>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</si>
  <si>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</si>
  <si>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</si>
  <si>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</si>
  <si>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</si>
  <si>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</si>
  <si>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</si>
  <si>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</si>
  <si>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</si>
  <si>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</si>
  <si>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</si>
  <si>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</si>
  <si>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</si>
  <si>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</si>
  <si>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</si>
  <si>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</si>
  <si>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</si>
  <si>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</si>
  <si>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</si>
  <si>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</si>
  <si>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</si>
  <si>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</si>
  <si>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</si>
  <si>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</si>
  <si>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</si>
  <si>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</si>
  <si>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</si>
  <si>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</si>
  <si>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</si>
  <si>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</si>
  <si>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</si>
  <si>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</si>
  <si>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</si>
  <si>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</si>
  <si>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</si>
  <si>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</si>
  <si>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</si>
  <si>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</si>
  <si>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</si>
  <si>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</si>
  <si>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</si>
  <si>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</si>
  <si>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</si>
  <si>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</si>
  <si>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</si>
  <si>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</si>
  <si>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</si>
  <si>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</si>
  <si>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</si>
  <si>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</si>
  <si>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</si>
  <si>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</si>
  <si>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</si>
  <si>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</si>
  <si>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</si>
  <si>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</si>
  <si>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</si>
  <si>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</si>
  <si>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</si>
  <si>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</si>
  <si>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</si>
  <si>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</si>
  <si>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</si>
  <si>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</si>
  <si>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</si>
  <si>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</si>
  <si>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</si>
  <si>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</si>
  <si>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</si>
  <si>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</si>
  <si>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</si>
  <si>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</si>
  <si>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</si>
  <si>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</si>
  <si>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</si>
  <si>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</si>
  <si>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</si>
  <si>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</si>
  <si>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</si>
  <si>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</si>
  <si>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</si>
  <si>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</si>
  <si>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</si>
  <si>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</si>
  <si>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</si>
  <si>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</si>
  <si>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</si>
  <si>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</si>
  <si>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</si>
  <si>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</si>
  <si>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</si>
  <si>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</si>
  <si>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</si>
  <si>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</si>
  <si>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</si>
  <si>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</si>
  <si>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</si>
  <si>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</si>
  <si>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</si>
  <si>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</si>
  <si>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</si>
  <si>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</si>
  <si>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</si>
  <si>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</si>
  <si>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</si>
  <si>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</si>
  <si>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</si>
  <si>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</si>
  <si>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</si>
  <si>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</si>
  <si>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</si>
  <si>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</si>
  <si>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</si>
  <si>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</si>
  <si>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</si>
  <si>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</si>
  <si>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</si>
  <si>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</si>
  <si>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</si>
  <si>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</si>
  <si>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</si>
  <si>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</si>
  <si>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</si>
  <si>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</si>
  <si>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</si>
  <si>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</si>
  <si>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</si>
  <si>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</si>
  <si>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</si>
  <si>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</si>
  <si>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</si>
  <si>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</si>
  <si>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</si>
  <si>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</si>
  <si>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</si>
  <si>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</si>
  <si>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</si>
  <si>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</si>
  <si>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</si>
  <si>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</si>
  <si>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</si>
  <si>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</si>
  <si>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</si>
  <si>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</si>
  <si>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</si>
  <si>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</si>
  <si>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</si>
  <si>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</si>
  <si>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</si>
  <si>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</si>
  <si>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</si>
  <si>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</si>
  <si>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</si>
  <si>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</si>
  <si>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</si>
  <si>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</si>
  <si>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</si>
  <si>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</si>
  <si>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</si>
  <si>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</si>
  <si>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</si>
  <si>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</si>
  <si>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</si>
  <si>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</si>
  <si>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</si>
  <si>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</si>
  <si>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</si>
  <si>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</si>
  <si>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</si>
  <si>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</si>
  <si>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</si>
  <si>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</si>
  <si>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</si>
  <si>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</si>
  <si>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</si>
  <si>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</si>
  <si>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</si>
  <si>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</si>
  <si>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</si>
  <si>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</si>
  <si>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</si>
  <si>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</si>
  <si>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</si>
  <si>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</si>
  <si>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</si>
  <si>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</si>
  <si>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</si>
  <si>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</si>
  <si>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</si>
  <si>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</si>
  <si>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</si>
  <si>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</si>
  <si>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</si>
  <si>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</si>
  <si>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</si>
  <si>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</si>
  <si>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</si>
  <si>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</si>
  <si>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</si>
  <si>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</si>
  <si>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</si>
  <si>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</si>
  <si>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</si>
  <si>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</si>
  <si>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</si>
  <si>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</si>
  <si>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</si>
  <si>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</si>
  <si>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</si>
  <si>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</si>
  <si>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</si>
  <si>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</si>
  <si>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</si>
  <si>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</si>
  <si>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</si>
  <si>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</si>
  <si>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</si>
  <si>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</si>
  <si>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</si>
  <si>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</si>
  <si>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</si>
  <si>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</si>
  <si>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</si>
  <si>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</si>
  <si>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</si>
  <si>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</si>
  <si>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</si>
  <si>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</si>
  <si>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</si>
  <si>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</si>
  <si>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</si>
  <si>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</si>
  <si>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</si>
  <si>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</si>
  <si>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</si>
  <si>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</si>
  <si>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</si>
  <si>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</si>
  <si>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</si>
  <si>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</si>
  <si>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</si>
  <si>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</si>
  <si>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</si>
  <si>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</si>
  <si>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</si>
  <si>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</si>
  <si>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</si>
  <si>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</si>
  <si>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</si>
  <si>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</si>
  <si>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</si>
  <si>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</si>
  <si>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</si>
  <si>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</si>
  <si>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</si>
  <si>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</si>
  <si>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</si>
  <si>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</si>
  <si>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</si>
  <si>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</si>
  <si>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</si>
  <si>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</si>
  <si>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</si>
  <si>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</si>
  <si>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</si>
  <si>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</si>
  <si>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</si>
  <si>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</si>
  <si>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</si>
  <si>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</si>
  <si>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</si>
  <si>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</si>
  <si>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</si>
  <si>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</si>
  <si>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</si>
  <si>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</si>
  <si>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</si>
  <si>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</si>
  <si>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</si>
  <si>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</si>
  <si>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</si>
  <si>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</si>
  <si>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</si>
  <si>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</si>
  <si>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</si>
  <si>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</si>
  <si>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</si>
  <si>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</si>
  <si>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</si>
  <si>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</si>
  <si>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</si>
  <si>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</si>
  <si>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</si>
  <si>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</si>
  <si>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</si>
  <si>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</si>
  <si>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</si>
  <si>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</si>
  <si>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</si>
  <si>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</si>
  <si>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</si>
  <si>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</si>
  <si>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</si>
  <si>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</si>
  <si>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</si>
  <si>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</si>
  <si>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</si>
  <si>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</si>
  <si>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</si>
  <si>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</si>
  <si>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</si>
  <si>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</si>
  <si>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</si>
  <si>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</si>
  <si>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</si>
  <si>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</si>
  <si>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</si>
  <si>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</si>
  <si>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</si>
  <si>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</si>
  <si>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</si>
  <si>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</si>
  <si>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</si>
  <si>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</si>
  <si>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</si>
  <si>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</si>
  <si>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</si>
  <si>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</si>
  <si>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</si>
  <si>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</si>
  <si>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</si>
  <si>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</si>
  <si>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</si>
  <si>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</si>
  <si>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</si>
  <si>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</si>
  <si>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</si>
  <si>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</si>
  <si>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</si>
  <si>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</si>
  <si>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</si>
  <si>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</si>
  <si>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</si>
  <si>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</si>
  <si>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</si>
  <si>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</si>
  <si>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</si>
  <si>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</si>
  <si>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</si>
  <si>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</si>
  <si>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</si>
  <si>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</si>
  <si>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</si>
  <si>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</si>
  <si>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</si>
  <si>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</si>
  <si>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</si>
  <si>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</si>
  <si>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</si>
  <si>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</si>
  <si>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</si>
  <si>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</si>
  <si>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</si>
  <si>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</si>
  <si>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</si>
  <si>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</si>
  <si>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</si>
  <si>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</si>
  <si>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</si>
  <si>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</si>
  <si>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</si>
  <si>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</si>
  <si>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</si>
  <si>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</si>
  <si>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</si>
  <si>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</si>
  <si>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</si>
  <si>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</si>
  <si>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</si>
  <si>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</si>
  <si>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</si>
  <si>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</si>
  <si>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</si>
  <si>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</si>
  <si>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</si>
  <si>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</si>
  <si>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</si>
  <si>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</si>
  <si>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</si>
  <si>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</si>
  <si>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</si>
  <si>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</si>
  <si>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</si>
  <si>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</si>
  <si>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</si>
  <si>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</si>
  <si>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</si>
  <si>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</si>
  <si>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</si>
  <si>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</si>
  <si>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</si>
  <si>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</si>
  <si>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</si>
  <si>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</si>
  <si>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</si>
  <si>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</si>
  <si>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</si>
  <si>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</si>
  <si>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</si>
  <si>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</si>
  <si>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</si>
  <si>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</si>
  <si>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</si>
  <si>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</si>
  <si>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</si>
  <si>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</si>
  <si>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</si>
  <si>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</si>
  <si>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</si>
  <si>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</si>
  <si>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</si>
  <si>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</si>
  <si>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</si>
  <si>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</si>
  <si>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</si>
  <si>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</si>
  <si>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</si>
  <si>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</si>
  <si>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</si>
  <si>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</si>
  <si>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</si>
  <si>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</si>
  <si>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</si>
  <si>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</si>
  <si>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</si>
  <si>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</si>
  <si>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</si>
  <si>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</si>
  <si>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</si>
  <si>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</si>
  <si>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</si>
  <si>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</si>
  <si>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</si>
  <si>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</si>
  <si>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</si>
  <si>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</si>
  <si>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</si>
  <si>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</si>
  <si>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</si>
  <si>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</si>
  <si>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</si>
  <si>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</si>
  <si>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</si>
  <si>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</si>
  <si>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</si>
  <si>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</si>
  <si>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</si>
  <si>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</si>
  <si>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</si>
  <si>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</si>
  <si>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</si>
  <si>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</si>
  <si>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</si>
  <si>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</si>
  <si>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</si>
  <si>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</si>
  <si>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</si>
  <si>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</si>
  <si>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</si>
  <si>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</si>
  <si>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</si>
  <si>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</si>
  <si>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</si>
  <si>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</si>
  <si>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</si>
  <si>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</si>
  <si>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</si>
  <si>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</si>
  <si>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</si>
  <si>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</si>
  <si>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</si>
  <si>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</si>
  <si>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</si>
  <si>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</si>
  <si>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</si>
  <si>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</si>
  <si>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</si>
  <si>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</si>
  <si>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</si>
  <si>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</si>
  <si>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</si>
  <si>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</si>
  <si>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</si>
  <si>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</si>
  <si>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</si>
  <si>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</si>
  <si>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</si>
  <si>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</si>
  <si>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</si>
  <si>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</si>
  <si>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</si>
  <si>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</si>
  <si>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</si>
  <si>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</si>
  <si>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</si>
  <si>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</si>
  <si>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</si>
  <si>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</si>
  <si>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</si>
  <si>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</si>
  <si>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</si>
  <si>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</si>
  <si>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</si>
  <si>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</si>
  <si>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</si>
  <si>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</si>
  <si>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</si>
  <si>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</si>
  <si>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</si>
  <si>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</si>
  <si>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</si>
  <si>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</si>
  <si>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</si>
  <si>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</si>
  <si>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</si>
  <si>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</si>
  <si>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</si>
  <si>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</si>
  <si>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</si>
  <si>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</si>
  <si>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</si>
  <si>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</si>
  <si>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</si>
  <si>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</si>
  <si>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</si>
  <si>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</si>
  <si>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</si>
  <si>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</si>
  <si>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</si>
  <si>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</si>
  <si>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</si>
  <si>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</si>
  <si>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</si>
  <si>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</si>
  <si>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</si>
  <si>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</si>
  <si>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</si>
  <si>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</si>
  <si>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</si>
  <si>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</si>
  <si>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</si>
  <si>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</si>
  <si>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</si>
  <si>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</si>
  <si>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</si>
  <si>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</si>
  <si>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</si>
  <si>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</si>
  <si>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</si>
  <si>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</si>
  <si>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</si>
  <si>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</si>
  <si>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</si>
  <si>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</si>
  <si>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</si>
  <si>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</si>
  <si>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</si>
  <si>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</si>
  <si>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</si>
  <si>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</si>
  <si>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</si>
  <si>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</si>
  <si>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</si>
  <si>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</si>
  <si>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</si>
  <si>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</si>
  <si>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</si>
  <si>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</si>
  <si>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</si>
  <si>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</si>
  <si>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</si>
  <si>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</si>
  <si>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</si>
  <si>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</si>
  <si>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</si>
  <si>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</si>
  <si>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</si>
  <si>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</si>
  <si>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</si>
  <si>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</si>
  <si>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</si>
  <si>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</si>
  <si>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</si>
  <si>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</si>
  <si>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</si>
  <si>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</si>
  <si>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</si>
  <si>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</si>
  <si>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</si>
  <si>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</si>
  <si>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</si>
  <si>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</si>
  <si>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</si>
  <si>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</si>
  <si>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</si>
  <si>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</si>
  <si>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</si>
  <si>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</si>
  <si>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</si>
  <si>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</si>
  <si>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</si>
  <si>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</si>
  <si>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</si>
  <si>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</si>
  <si>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</si>
  <si>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</si>
  <si>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</si>
  <si>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</si>
  <si>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</si>
  <si>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</si>
  <si>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</si>
  <si>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</si>
  <si>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</si>
  <si>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</si>
  <si>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</si>
  <si>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</si>
  <si>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</si>
  <si>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</si>
  <si>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</si>
  <si>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</si>
  <si>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</si>
  <si>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</si>
  <si>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</si>
  <si>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</si>
  <si>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</si>
  <si>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</si>
  <si>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</si>
  <si>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</si>
  <si>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</si>
  <si>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</si>
  <si>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</si>
  <si>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</si>
  <si>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</si>
  <si>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</si>
  <si>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</si>
  <si>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</si>
  <si>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</si>
  <si>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</si>
  <si>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</si>
  <si>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</si>
  <si>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</si>
  <si>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</si>
  <si>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</si>
  <si>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</si>
  <si>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</si>
  <si>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</si>
  <si>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</si>
  <si>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</si>
  <si>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</si>
  <si>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</si>
  <si>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</si>
  <si>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</si>
  <si>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</si>
  <si>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</si>
  <si>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</si>
  <si>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</si>
  <si>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</si>
  <si>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</si>
  <si>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</si>
  <si>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</si>
  <si>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</si>
  <si>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</si>
  <si>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</si>
  <si>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</si>
  <si>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</si>
  <si>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</si>
  <si>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</si>
  <si>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</si>
  <si>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</si>
  <si>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</si>
  <si>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</si>
  <si>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</si>
  <si>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</si>
  <si>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</si>
  <si>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</si>
  <si>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</si>
  <si>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</si>
  <si>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</si>
  <si>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</si>
  <si>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</si>
  <si>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</si>
  <si>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</si>
  <si>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</si>
  <si>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</si>
  <si>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</si>
  <si>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</si>
  <si>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</si>
  <si>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</si>
  <si>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</si>
  <si>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</si>
  <si>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</si>
  <si>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</si>
  <si>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</si>
  <si>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</si>
  <si>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</si>
  <si>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</si>
  <si>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</si>
  <si>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</si>
  <si>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</si>
  <si>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</si>
  <si>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</si>
  <si>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</si>
  <si>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</si>
  <si>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</si>
  <si>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</si>
  <si>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</si>
  <si>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</si>
  <si>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</si>
  <si>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</si>
  <si>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</si>
  <si>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</si>
  <si>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</si>
  <si>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</si>
  <si>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</si>
  <si>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</si>
  <si>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</si>
  <si>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</si>
  <si>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</si>
  <si>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</si>
  <si>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</si>
  <si>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</si>
  <si>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</si>
  <si>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</si>
  <si>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</si>
  <si>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</si>
  <si>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</si>
  <si>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</si>
  <si>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</si>
  <si>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</si>
  <si>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</si>
  <si>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</si>
  <si>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</si>
  <si>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</si>
  <si>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</si>
  <si>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</si>
  <si>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</si>
  <si>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</si>
  <si>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</si>
  <si>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</si>
  <si>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</si>
  <si>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</si>
  <si>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</si>
  <si>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</si>
  <si>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</si>
  <si>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</si>
  <si>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</si>
  <si>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</si>
  <si>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</si>
  <si>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</si>
  <si>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</si>
  <si>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</si>
  <si>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</si>
  <si>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</si>
  <si>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</si>
  <si>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</si>
  <si>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</si>
  <si>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</si>
  <si>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</si>
  <si>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</si>
  <si>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</si>
  <si>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</si>
  <si>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</si>
  <si>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</si>
  <si>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</si>
  <si>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</si>
  <si>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</si>
  <si>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</si>
  <si>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</si>
  <si>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</si>
  <si>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</si>
  <si>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</si>
  <si>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</si>
  <si>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</si>
  <si>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</si>
  <si>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</si>
  <si>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</si>
  <si>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</si>
  <si>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</si>
  <si>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</si>
  <si>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</si>
  <si>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</si>
  <si>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</si>
  <si>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</si>
  <si>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</si>
  <si>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</si>
  <si>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</si>
  <si>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</si>
  <si>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</si>
  <si>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</si>
  <si>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</si>
  <si>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</si>
  <si>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</si>
  <si>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</si>
  <si>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</si>
  <si>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</si>
  <si>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</si>
  <si>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</si>
  <si>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</si>
  <si>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</si>
  <si>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</si>
  <si>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</si>
  <si>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</si>
  <si>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</si>
  <si>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</si>
  <si>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</si>
  <si>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</si>
  <si>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</si>
  <si>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</si>
  <si>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</si>
  <si>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</si>
  <si>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</si>
  <si>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</si>
  <si>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</si>
  <si>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</si>
  <si>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</si>
  <si>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</si>
  <si>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</si>
  <si>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</si>
  <si>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</si>
  <si>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</si>
  <si>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</si>
  <si>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</si>
  <si>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</si>
  <si>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</si>
  <si>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</si>
  <si>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</si>
  <si>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</si>
  <si>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</si>
  <si>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</si>
  <si>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</si>
  <si>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</si>
  <si>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</si>
  <si>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</si>
  <si>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</si>
  <si>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</si>
  <si>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</si>
  <si>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</si>
  <si>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</si>
  <si>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</si>
  <si>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</si>
  <si>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</si>
  <si>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</si>
  <si>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</si>
  <si>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</si>
  <si>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</si>
  <si>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</si>
  <si>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</si>
  <si>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</si>
  <si>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</si>
  <si>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</si>
  <si>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</si>
  <si>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</si>
  <si>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</si>
  <si>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</si>
  <si>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</si>
  <si>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</si>
  <si>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</si>
  <si>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</si>
  <si>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</si>
  <si>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</si>
  <si>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</si>
  <si>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</si>
  <si>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</si>
  <si>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</si>
  <si>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</si>
  <si>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</si>
  <si>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</si>
  <si>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</si>
  <si>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</si>
  <si>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</si>
  <si>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</si>
  <si>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</si>
  <si>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</si>
  <si>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</si>
  <si>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</si>
  <si>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</si>
  <si>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</si>
  <si>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</si>
  <si>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</si>
  <si>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</si>
  <si>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</si>
  <si>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</si>
  <si>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</si>
  <si>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</si>
  <si>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</si>
  <si>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</si>
  <si>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</si>
  <si>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</si>
  <si>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</si>
  <si>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</si>
  <si>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</si>
  <si>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</si>
  <si>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</si>
  <si>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</si>
  <si>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</si>
  <si>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</si>
  <si>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</si>
  <si>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</si>
  <si>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</si>
  <si>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</si>
  <si>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</si>
  <si>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</si>
  <si>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</si>
  <si>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</si>
  <si>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</si>
  <si>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</si>
  <si>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</si>
  <si>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</si>
  <si>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</si>
  <si>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</si>
  <si>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</si>
  <si>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</si>
  <si>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</si>
  <si>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</si>
  <si>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</si>
  <si>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</si>
  <si>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</si>
  <si>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</si>
  <si>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</si>
  <si>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</si>
  <si>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</si>
  <si>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</si>
  <si>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</si>
  <si>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</si>
  <si>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</si>
  <si>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</si>
  <si>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</si>
  <si>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</si>
  <si>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</si>
  <si>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</si>
  <si>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</si>
  <si>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</si>
  <si>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</si>
  <si>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</si>
  <si>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</si>
  <si>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</si>
  <si>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</si>
  <si>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</si>
  <si>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</si>
  <si>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</si>
  <si>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</si>
  <si>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</si>
  <si>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</si>
  <si>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</si>
  <si>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</si>
  <si>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</si>
  <si>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</si>
  <si>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</si>
  <si>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</si>
  <si>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</si>
  <si>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</si>
  <si>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</si>
  <si>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</si>
  <si>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</si>
  <si>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</si>
  <si>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</si>
  <si>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</si>
  <si>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</si>
  <si>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</si>
  <si>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</si>
  <si>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</si>
  <si>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</si>
  <si>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</si>
  <si>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</si>
  <si>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</si>
  <si>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</si>
  <si>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</si>
  <si>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</si>
  <si>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</si>
  <si>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</si>
  <si>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</si>
  <si>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</si>
  <si>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</si>
  <si>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</si>
  <si>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</si>
  <si>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</si>
  <si>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</si>
  <si>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</si>
  <si>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</si>
  <si>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</si>
  <si>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</si>
  <si>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</si>
  <si>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</si>
  <si>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</si>
  <si>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</si>
  <si>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</si>
  <si>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</si>
  <si>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</si>
  <si>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</si>
  <si>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</si>
  <si>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</si>
  <si>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</si>
  <si>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</si>
  <si>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</si>
  <si>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</si>
  <si>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</si>
  <si>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</si>
  <si>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</si>
  <si>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</si>
  <si>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</si>
  <si>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</si>
  <si>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</si>
  <si>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</si>
  <si>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</si>
  <si>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</si>
  <si>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</si>
  <si>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</si>
  <si>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</si>
  <si>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</si>
  <si>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</si>
  <si>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</si>
  <si>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</si>
  <si>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</si>
  <si>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</si>
  <si>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</si>
  <si>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</si>
  <si>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</si>
  <si>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</si>
  <si>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</si>
  <si>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</si>
  <si>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</si>
  <si>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</si>
  <si>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</si>
  <si>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</si>
  <si>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</si>
  <si>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</si>
  <si>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</si>
  <si>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</si>
  <si>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</si>
  <si>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</si>
  <si>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</si>
  <si>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</si>
  <si>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</si>
  <si>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</si>
  <si>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</si>
  <si>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</si>
  <si>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</si>
  <si>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</si>
  <si>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</si>
  <si>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</si>
  <si>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</si>
  <si>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</si>
  <si>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</si>
  <si>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</si>
  <si>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</si>
  <si>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</si>
  <si>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</si>
  <si>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</si>
  <si>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</si>
  <si>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</si>
  <si>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</si>
  <si>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</si>
  <si>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</si>
  <si>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</si>
  <si>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</si>
  <si>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</si>
  <si>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</si>
  <si>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</si>
  <si>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</si>
  <si>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</si>
  <si>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</si>
  <si>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</si>
  <si>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</si>
  <si>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</si>
  <si>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</si>
  <si>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</si>
  <si>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</si>
  <si>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</si>
  <si>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</si>
  <si>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</si>
  <si>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</si>
  <si>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</si>
  <si>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</si>
  <si>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</si>
  <si>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</si>
  <si>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</si>
  <si>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</si>
  <si>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</si>
  <si>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</si>
  <si>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</si>
  <si>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</si>
  <si>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</si>
  <si>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</si>
  <si>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</si>
  <si>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</si>
  <si>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</si>
  <si>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</si>
  <si>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</si>
  <si>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</si>
  <si>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</si>
  <si>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</si>
  <si>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</si>
  <si>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</si>
  <si>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</si>
  <si>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</si>
  <si>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</si>
  <si>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</si>
  <si>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</si>
  <si>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</si>
  <si>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</si>
  <si>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</si>
  <si>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</si>
  <si>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</si>
  <si>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</si>
  <si>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</si>
  <si>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</si>
  <si>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</si>
  <si>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</si>
  <si>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</si>
  <si>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</si>
  <si>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</si>
  <si>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</si>
  <si>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</si>
  <si>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</si>
  <si>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</si>
  <si>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</si>
  <si>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</si>
  <si>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</si>
  <si>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</si>
  <si>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</si>
  <si>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</si>
  <si>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</si>
  <si>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</si>
  <si>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</si>
  <si>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</si>
  <si>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</si>
  <si>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</si>
  <si>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</si>
  <si>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</si>
  <si>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</si>
  <si>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</si>
  <si>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</si>
  <si>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</si>
  <si>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</si>
  <si>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</si>
  <si>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</si>
  <si>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</si>
  <si>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</si>
  <si>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</si>
  <si>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</si>
  <si>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</si>
  <si>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</si>
  <si>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</si>
  <si>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</si>
  <si>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</si>
  <si>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</si>
  <si>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</si>
  <si>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</si>
  <si>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</si>
  <si>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</si>
  <si>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</si>
  <si>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</si>
  <si>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</si>
  <si>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</si>
  <si>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</si>
  <si>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</si>
  <si>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</si>
  <si>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</si>
  <si>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</si>
  <si>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</si>
  <si>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</si>
  <si>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</si>
  <si>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</si>
  <si>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</si>
  <si>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</si>
  <si>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</si>
  <si>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</si>
  <si>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</si>
  <si>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</si>
  <si>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</si>
  <si>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</si>
  <si>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</si>
  <si>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</si>
  <si>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</si>
  <si>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</si>
  <si>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</si>
  <si>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</si>
  <si>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</si>
  <si>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</si>
  <si>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</si>
  <si>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</si>
  <si>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</si>
  <si>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</si>
  <si>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</si>
  <si>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</si>
  <si>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</si>
  <si>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</si>
  <si>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</si>
  <si>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</si>
  <si>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</si>
  <si>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</si>
  <si>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</si>
  <si>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</si>
  <si>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</si>
  <si>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</si>
  <si>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</si>
  <si>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</si>
  <si>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</si>
  <si>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</si>
  <si>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</si>
  <si>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</si>
  <si>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</si>
  <si>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</si>
  <si>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</si>
  <si>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</si>
  <si>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</si>
  <si>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</si>
  <si>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</si>
  <si>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</si>
  <si>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</si>
  <si>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</si>
  <si>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</si>
  <si>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</si>
  <si>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</si>
  <si>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</si>
  <si>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</si>
  <si>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</si>
  <si>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</si>
  <si>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</si>
  <si>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</si>
  <si>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</si>
  <si>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</si>
  <si>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</si>
  <si>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</si>
  <si>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</si>
  <si>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</si>
  <si>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</si>
  <si>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</si>
  <si>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</si>
  <si>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</si>
  <si>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</si>
  <si>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</si>
  <si>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</si>
  <si>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</si>
  <si>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</si>
  <si>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</si>
  <si>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</si>
  <si>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</si>
  <si>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</si>
  <si>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</si>
  <si>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</si>
  <si>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</si>
  <si>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</si>
  <si>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</si>
  <si>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</si>
  <si>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</si>
  <si>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</si>
  <si>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</si>
  <si>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</si>
  <si>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</si>
  <si>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</si>
  <si>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</si>
  <si>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</si>
  <si>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</si>
  <si>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</si>
  <si>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</si>
  <si>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</si>
  <si>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</si>
  <si>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</si>
  <si>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</si>
  <si>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</si>
  <si>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</si>
  <si>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</si>
  <si>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</si>
  <si>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</si>
  <si>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</si>
  <si>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</si>
  <si>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</si>
  <si>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</si>
  <si>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</si>
  <si>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</si>
  <si>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</si>
  <si>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</si>
  <si>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</si>
  <si>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</si>
  <si>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</si>
  <si>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</si>
  <si>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</si>
  <si>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</si>
  <si>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</si>
  <si>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</si>
  <si>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</si>
  <si>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</si>
  <si>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</si>
  <si>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</si>
  <si>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</si>
  <si>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</si>
  <si>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</si>
  <si>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</si>
  <si>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</si>
  <si>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</si>
  <si>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</si>
  <si>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</si>
  <si>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</si>
  <si>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</si>
  <si>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</si>
  <si>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</si>
  <si>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</si>
  <si>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</si>
  <si>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</si>
  <si>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</si>
  <si>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</si>
  <si>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</si>
  <si>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</si>
  <si>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</si>
  <si>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</si>
  <si>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</si>
  <si>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</si>
  <si>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</si>
  <si>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</si>
  <si>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</si>
  <si>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</si>
  <si>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</si>
  <si>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</si>
  <si>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</si>
  <si>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</si>
  <si>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</si>
  <si>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</si>
  <si>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</si>
  <si>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</si>
  <si>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</si>
  <si>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</si>
  <si>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</si>
  <si>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</si>
  <si>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</si>
  <si>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</si>
  <si>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</si>
  <si>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</si>
  <si>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</si>
  <si>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</si>
  <si>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</si>
  <si>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</si>
  <si>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</si>
  <si>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</si>
  <si>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</si>
  <si>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</si>
  <si>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</si>
  <si>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</si>
  <si>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</si>
  <si>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</si>
  <si>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</si>
  <si>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</si>
  <si>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</si>
  <si>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</si>
  <si>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</si>
  <si>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</si>
  <si>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</si>
  <si>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</si>
  <si>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</si>
  <si>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</si>
  <si>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</si>
  <si>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</si>
  <si>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</si>
  <si>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</si>
  <si>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</si>
  <si>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</si>
  <si>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</si>
  <si>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</si>
  <si>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</si>
  <si>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</si>
  <si>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</si>
  <si>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</si>
  <si>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</si>
  <si>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</si>
  <si>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</si>
  <si>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</si>
  <si>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</si>
  <si>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</si>
  <si>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</si>
  <si>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</si>
  <si>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</si>
  <si>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</si>
  <si>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</si>
  <si>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</si>
  <si>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</si>
  <si>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</si>
  <si>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</si>
  <si>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</si>
  <si>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</si>
  <si>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</si>
  <si>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</si>
  <si>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</si>
  <si>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</si>
  <si>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</si>
  <si>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</si>
  <si>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</si>
  <si>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</si>
  <si>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</si>
  <si>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</si>
  <si>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</si>
  <si>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</si>
  <si>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</si>
  <si>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</si>
  <si>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</si>
  <si>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</si>
  <si>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</si>
  <si>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</si>
  <si>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</si>
  <si>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</si>
  <si>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</si>
  <si>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</si>
  <si>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</si>
  <si>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</si>
  <si>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</si>
  <si>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</si>
  <si>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</si>
  <si>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</si>
  <si>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</si>
  <si>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</si>
  <si>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</si>
  <si>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</si>
  <si>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</si>
  <si>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</si>
  <si>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</si>
  <si>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</si>
  <si>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</si>
  <si>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</si>
  <si>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</si>
  <si>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</si>
  <si>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</si>
  <si>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</si>
  <si>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</si>
  <si>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</si>
  <si>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</si>
  <si>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</si>
  <si>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</si>
  <si>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</si>
  <si>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</si>
  <si>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</si>
  <si>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</si>
  <si>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</si>
  <si>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</si>
  <si>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</si>
  <si>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</si>
  <si>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</si>
  <si>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</si>
  <si>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</si>
  <si>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</si>
  <si>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</si>
  <si>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</si>
  <si>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</si>
  <si>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</si>
  <si>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</si>
  <si>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</si>
  <si>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</si>
  <si>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</si>
  <si>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</si>
  <si>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</si>
  <si>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</si>
  <si>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</si>
  <si>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</si>
  <si>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</si>
  <si>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</si>
  <si>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</si>
  <si>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</si>
  <si>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</si>
  <si>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</si>
  <si>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</si>
  <si>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</si>
  <si>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</si>
  <si>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</si>
  <si>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</si>
  <si>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</si>
  <si>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</si>
  <si>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</si>
  <si>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</si>
  <si>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</si>
  <si>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</si>
  <si>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</si>
  <si>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</si>
  <si>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</si>
  <si>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</si>
  <si>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</si>
  <si>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</si>
  <si>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</si>
  <si>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</si>
  <si>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</si>
  <si>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</si>
  <si>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</si>
  <si>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</si>
  <si>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</si>
  <si>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</si>
  <si>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</si>
  <si>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</si>
  <si>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</si>
  <si>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</si>
  <si>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</si>
  <si>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</si>
  <si>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</si>
  <si>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</si>
  <si>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</si>
  <si>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</si>
  <si>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</si>
  <si>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</si>
  <si>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</si>
  <si>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</si>
  <si>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</si>
  <si>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</si>
  <si>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</si>
  <si>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</si>
  <si>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</si>
  <si>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</si>
  <si>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</si>
  <si>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</si>
  <si>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</si>
  <si>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</si>
  <si>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</si>
  <si>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</si>
  <si>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</si>
  <si>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</si>
  <si>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</si>
  <si>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</si>
  <si>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</si>
  <si>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</si>
  <si>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</si>
  <si>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</si>
  <si>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</si>
  <si>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</si>
  <si>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</si>
  <si>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</si>
  <si>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</si>
  <si>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</si>
  <si>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</si>
  <si>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</si>
  <si>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</si>
  <si>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</si>
  <si>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</si>
  <si>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</si>
  <si>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</si>
  <si>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</si>
  <si>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</si>
  <si>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</si>
  <si>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</si>
  <si>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</si>
  <si>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</si>
  <si>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</si>
  <si>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</si>
  <si>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</si>
  <si>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</si>
  <si>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</si>
  <si>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</si>
  <si>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</si>
  <si>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</si>
  <si>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</si>
  <si>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</si>
  <si>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</si>
  <si>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</si>
  <si>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</si>
  <si>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</si>
  <si>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</si>
  <si>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</si>
  <si>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</si>
  <si>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</si>
  <si>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</si>
  <si>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</si>
  <si>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</si>
  <si>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</si>
  <si>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</si>
  <si>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</si>
  <si>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</si>
  <si>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</si>
  <si>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</si>
  <si>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</si>
  <si>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</si>
  <si>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</si>
  <si>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</si>
  <si>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</si>
  <si>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</si>
  <si>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</si>
  <si>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</si>
  <si>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</si>
  <si>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</si>
  <si>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</si>
  <si>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</si>
  <si>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</si>
  <si>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</si>
  <si>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</si>
  <si>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</si>
  <si>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</si>
  <si>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</si>
  <si>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</si>
  <si>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</si>
  <si>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</si>
  <si>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</si>
  <si>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</si>
  <si>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</si>
  <si>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</si>
  <si>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</si>
  <si>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</si>
  <si>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</si>
  <si>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</si>
  <si>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</si>
  <si>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</si>
  <si>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</si>
  <si>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</si>
  <si>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</si>
  <si>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</si>
  <si>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</si>
  <si>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</si>
  <si>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</si>
  <si>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</si>
  <si>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</si>
  <si>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</si>
  <si>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</si>
  <si>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</si>
  <si>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</si>
  <si>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</si>
  <si>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</si>
  <si>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</si>
  <si>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</si>
  <si>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</si>
  <si>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</si>
  <si>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</si>
  <si>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</si>
  <si>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</si>
  <si>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</si>
  <si>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</si>
  <si>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</si>
  <si>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</si>
  <si>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</si>
  <si>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</si>
  <si>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</si>
  <si>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</si>
  <si>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</si>
  <si>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</si>
  <si>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</si>
  <si>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</si>
  <si>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</si>
  <si>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</si>
  <si>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</si>
  <si>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</si>
  <si>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</si>
  <si>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</si>
  <si>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</si>
  <si>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</si>
  <si>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</si>
  <si>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</si>
  <si>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</si>
  <si>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</si>
  <si>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</si>
  <si>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</si>
  <si>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</si>
  <si>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</si>
  <si>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</si>
  <si>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</si>
  <si>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</si>
  <si>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</si>
  <si>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</si>
  <si>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</si>
  <si>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</si>
  <si>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</si>
  <si>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</si>
  <si>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</si>
  <si>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</si>
  <si>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</si>
  <si>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</si>
  <si>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</si>
  <si>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</si>
  <si>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</si>
  <si>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</si>
  <si>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</si>
  <si>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</si>
  <si>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</si>
  <si>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</si>
  <si>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</si>
  <si>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</si>
  <si>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</si>
  <si>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</si>
  <si>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</si>
  <si>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</si>
  <si>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</si>
  <si>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</si>
  <si>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</si>
  <si>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</si>
  <si>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</si>
  <si>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</si>
  <si>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</si>
  <si>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</si>
  <si>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</si>
  <si>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</si>
  <si>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</si>
  <si>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</si>
  <si>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</si>
  <si>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</si>
  <si>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</si>
  <si>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</si>
  <si>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</si>
  <si>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</si>
  <si>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</si>
  <si>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</si>
  <si>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</si>
  <si>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</si>
  <si>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</si>
  <si>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</si>
  <si>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</si>
  <si>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</si>
  <si>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</si>
  <si>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</si>
  <si>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</si>
  <si>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</si>
  <si>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</si>
  <si>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</si>
  <si>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</si>
  <si>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</si>
  <si>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</si>
  <si>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</si>
  <si>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</si>
  <si>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</si>
  <si>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</si>
  <si>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</si>
  <si>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</si>
  <si>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</si>
  <si>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</si>
  <si>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</si>
  <si>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</si>
  <si>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</si>
  <si>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</si>
  <si>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</si>
  <si>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</si>
  <si>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</si>
  <si>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</si>
  <si>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</si>
  <si>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</si>
  <si>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</si>
  <si>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</si>
  <si>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</si>
  <si>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</si>
  <si>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</si>
  <si>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</si>
  <si>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</si>
  <si>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</si>
  <si>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</si>
  <si>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</si>
  <si>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</si>
  <si>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</si>
  <si>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</si>
  <si>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</si>
  <si>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</si>
  <si>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</si>
  <si>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</si>
  <si>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</si>
  <si>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</si>
  <si>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</si>
  <si>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</si>
  <si>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</si>
  <si>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</si>
  <si>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</si>
  <si>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</si>
  <si>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</si>
  <si>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</si>
  <si>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</si>
  <si>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</si>
  <si>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</si>
  <si>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</si>
  <si>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</si>
  <si>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</si>
  <si>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</si>
  <si>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</si>
  <si>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</si>
  <si>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</si>
  <si>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</si>
  <si>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</si>
  <si>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</si>
  <si>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</si>
  <si>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</si>
  <si>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</si>
  <si>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</si>
  <si>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</si>
  <si>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</si>
  <si>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</si>
  <si>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</si>
  <si>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</si>
  <si>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</si>
  <si>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</si>
  <si>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</si>
  <si>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</si>
  <si>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</si>
  <si>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</si>
  <si>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</si>
  <si>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</si>
  <si>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</si>
  <si>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</si>
  <si>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</si>
  <si>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</si>
  <si>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</si>
  <si>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</si>
  <si>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</si>
  <si>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</si>
  <si>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</si>
  <si>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</si>
  <si>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</si>
  <si>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</si>
  <si>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</si>
  <si>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</si>
  <si>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</si>
  <si>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</si>
  <si>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</si>
  <si>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</si>
  <si>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</si>
  <si>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</si>
  <si>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</si>
  <si>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</si>
  <si>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</si>
  <si>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</si>
  <si>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</si>
  <si>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</si>
  <si>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</si>
  <si>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</si>
  <si>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</si>
  <si>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</si>
  <si>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</si>
  <si>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</si>
  <si>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</si>
  <si>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</si>
  <si>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</si>
  <si>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</si>
  <si>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</si>
  <si>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</si>
  <si>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</si>
  <si>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</si>
  <si>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</si>
  <si>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</si>
  <si>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</si>
  <si>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</si>
  <si>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</si>
  <si>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</si>
  <si>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</si>
  <si>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</si>
  <si>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</si>
  <si>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</si>
  <si>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</si>
  <si>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</si>
  <si>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</si>
  <si>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</si>
  <si>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</si>
  <si>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</si>
  <si>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</si>
  <si>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</si>
  <si>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</si>
  <si>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</si>
  <si>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</si>
  <si>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</si>
  <si>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</si>
  <si>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</si>
  <si>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</si>
  <si>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</si>
  <si>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</si>
  <si>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</si>
  <si>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</si>
  <si>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</si>
  <si>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</si>
  <si>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</si>
  <si>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</si>
  <si>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</si>
  <si>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</si>
  <si>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</si>
  <si>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</si>
  <si>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</si>
  <si>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</si>
  <si>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</si>
  <si>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</si>
  <si>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</si>
  <si>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</si>
  <si>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</si>
  <si>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</si>
  <si>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</si>
  <si>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</si>
  <si>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</si>
  <si>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</si>
  <si>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</si>
  <si>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</si>
  <si>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</si>
  <si>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</si>
  <si>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</si>
  <si>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</si>
  <si>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</si>
  <si>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</si>
  <si>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</si>
  <si>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</si>
  <si>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</si>
  <si>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</si>
  <si>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</si>
  <si>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</si>
  <si>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</si>
  <si>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</si>
  <si>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</si>
  <si>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</si>
  <si>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</si>
  <si>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</si>
  <si>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</si>
  <si>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</si>
  <si>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</si>
  <si>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</si>
  <si>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</si>
  <si>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</si>
  <si>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</si>
  <si>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</si>
  <si>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</si>
  <si>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</si>
  <si>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</si>
  <si>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</si>
  <si>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</si>
  <si>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</si>
  <si>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</si>
  <si>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</si>
  <si>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</si>
  <si>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</si>
  <si>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</si>
  <si>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</si>
  <si>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</si>
  <si>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</si>
  <si>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</si>
  <si>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</si>
  <si>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</si>
  <si>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</si>
  <si>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</si>
  <si>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</si>
  <si>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</si>
  <si>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</si>
  <si>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</si>
  <si>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</si>
  <si>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</si>
  <si>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</si>
  <si>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</si>
  <si>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</si>
  <si>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</si>
  <si>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</si>
  <si>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</si>
  <si>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</si>
  <si>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</si>
  <si>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</si>
  <si>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</si>
  <si>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</si>
  <si>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</si>
  <si>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</si>
  <si>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</si>
  <si>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</si>
  <si>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</si>
  <si>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</si>
  <si>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</si>
  <si>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</si>
  <si>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</si>
  <si>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</si>
  <si>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</si>
  <si>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</si>
  <si>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</si>
  <si>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</si>
  <si>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</si>
  <si>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</si>
  <si>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</si>
  <si>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</si>
  <si>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</si>
  <si>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</si>
  <si>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</si>
  <si>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</si>
  <si>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</si>
  <si>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</si>
  <si>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</si>
  <si>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</si>
  <si>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</si>
  <si>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</si>
  <si>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</si>
  <si>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</si>
  <si>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</si>
  <si>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</si>
  <si>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</si>
  <si>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</si>
  <si>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</si>
  <si>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</si>
  <si>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</si>
  <si>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</si>
  <si>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</si>
  <si>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</si>
  <si>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</si>
  <si>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</si>
  <si>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</si>
  <si>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</si>
  <si>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</si>
  <si>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</si>
  <si>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</si>
  <si>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</si>
  <si>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</si>
  <si>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</si>
  <si>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</si>
  <si>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</si>
  <si>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</si>
  <si>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</si>
  <si>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</si>
  <si>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</si>
  <si>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</si>
  <si>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</si>
  <si>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</si>
  <si>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</si>
  <si>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</si>
  <si>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</si>
  <si>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</si>
  <si>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</si>
  <si>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</si>
  <si>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</si>
  <si>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</si>
  <si>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</si>
  <si>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</si>
  <si>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</si>
  <si>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</si>
  <si>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</si>
  <si>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</si>
  <si>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</si>
  <si>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</si>
  <si>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</si>
  <si>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</si>
  <si>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</si>
  <si>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</si>
  <si>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</si>
  <si>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</si>
  <si>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</si>
  <si>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</si>
  <si>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</si>
  <si>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</si>
  <si>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</si>
  <si>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</si>
  <si>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</si>
  <si>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</si>
  <si>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</si>
  <si>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</si>
  <si>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</si>
  <si>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</si>
  <si>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</si>
  <si>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</si>
  <si>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</si>
  <si>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</si>
  <si>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</si>
  <si>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</si>
  <si>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</si>
  <si>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</si>
  <si>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</si>
  <si>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</si>
  <si>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</si>
  <si>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</si>
  <si>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</si>
  <si>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</si>
  <si>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</si>
  <si>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</si>
  <si>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</si>
  <si>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</si>
  <si>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</si>
  <si>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</si>
  <si>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</si>
  <si>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</si>
  <si>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</si>
  <si>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</si>
  <si>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</si>
  <si>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</si>
  <si>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</si>
  <si>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</si>
  <si>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</si>
  <si>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</si>
  <si>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</si>
  <si>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</si>
  <si>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</si>
  <si>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</si>
  <si>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</si>
  <si>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</si>
  <si>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</si>
  <si>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</si>
  <si>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</si>
  <si>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</si>
  <si>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</si>
  <si>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</si>
  <si>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</si>
  <si>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</si>
  <si>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</si>
  <si>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</si>
  <si>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</si>
  <si>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</si>
  <si>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</si>
  <si>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</si>
  <si>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</si>
  <si>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</si>
  <si>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</si>
  <si>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</si>
  <si>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</si>
  <si>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</si>
  <si>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</si>
  <si>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</si>
  <si>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</si>
  <si>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</si>
  <si>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</si>
  <si>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</si>
  <si>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</si>
  <si>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</si>
  <si>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</si>
  <si>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</si>
  <si>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</si>
  <si>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</si>
  <si>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</si>
  <si>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</si>
  <si>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</si>
  <si>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</si>
  <si>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</si>
  <si>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</si>
  <si>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</si>
  <si>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</si>
  <si>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</si>
  <si>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</si>
  <si>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</si>
  <si>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</si>
  <si>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</si>
  <si>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</si>
  <si>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</si>
  <si>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</si>
  <si>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</si>
  <si>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</si>
  <si>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</si>
  <si>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</si>
  <si>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</si>
  <si>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</si>
  <si>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</si>
  <si>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</si>
  <si>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</si>
  <si>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</si>
  <si>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</si>
  <si>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</si>
  <si>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</si>
  <si>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</si>
  <si>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</si>
  <si>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</si>
  <si>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</si>
  <si>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</si>
  <si>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</si>
  <si>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</si>
  <si>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</si>
  <si>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</si>
  <si>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</si>
  <si>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</si>
  <si>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</si>
  <si>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</si>
  <si>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</si>
  <si>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</si>
  <si>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</si>
  <si>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</si>
  <si>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</si>
  <si>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</si>
  <si>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</si>
  <si>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</si>
  <si>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</si>
  <si>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</si>
  <si>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</si>
  <si>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</si>
  <si>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</si>
  <si>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</si>
  <si>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</si>
  <si>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</si>
  <si>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</si>
  <si>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</si>
  <si>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</si>
  <si>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</si>
  <si>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</si>
  <si>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</si>
  <si>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</si>
  <si>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</si>
  <si>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</si>
  <si>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</si>
  <si>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</si>
  <si>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</si>
  <si>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</si>
  <si>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</si>
  <si>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</si>
  <si>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</si>
  <si>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</si>
  <si>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</si>
  <si>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</si>
  <si>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</si>
  <si>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</si>
  <si>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</si>
  <si>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</si>
  <si>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</si>
  <si>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</si>
  <si>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</si>
  <si>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</si>
  <si>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</si>
  <si>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</si>
  <si>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</si>
  <si>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</si>
  <si>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</si>
  <si>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</si>
  <si>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</si>
  <si>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</si>
  <si>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</si>
  <si>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</si>
  <si>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</si>
  <si>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</si>
  <si>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</si>
  <si>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</si>
  <si>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</si>
  <si>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</si>
  <si>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</si>
  <si>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</si>
  <si>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</si>
  <si>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</si>
  <si>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</si>
  <si>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</si>
  <si>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</si>
  <si>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</si>
  <si>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</si>
  <si>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</si>
  <si>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</si>
  <si>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</si>
  <si>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</si>
  <si>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</si>
  <si>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</si>
  <si>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</si>
  <si>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</si>
  <si>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</si>
  <si>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</si>
  <si>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</si>
  <si>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</si>
  <si>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</si>
  <si>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</si>
  <si>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</si>
  <si>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</si>
  <si>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</si>
  <si>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</si>
  <si>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</si>
  <si>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</si>
  <si>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</si>
  <si>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</si>
  <si>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</si>
  <si>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</si>
  <si>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</si>
  <si>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</si>
  <si>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</si>
  <si>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</si>
  <si>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</si>
  <si>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</si>
  <si>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</si>
  <si>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</si>
  <si>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</si>
  <si>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</si>
  <si>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</si>
  <si>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</si>
  <si>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</si>
  <si>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</si>
  <si>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</si>
  <si>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</si>
  <si>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</si>
  <si>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</si>
  <si>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</si>
  <si>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</si>
  <si>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</si>
  <si>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</si>
  <si>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</si>
  <si>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</si>
  <si>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</si>
  <si>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</si>
  <si>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</si>
  <si>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</si>
  <si>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</si>
  <si>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</si>
  <si>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</si>
  <si>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</si>
  <si>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</si>
  <si>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</si>
  <si>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</si>
  <si>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</si>
  <si>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</si>
  <si>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</si>
  <si>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</si>
  <si>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</si>
  <si>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</si>
  <si>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</si>
  <si>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</si>
  <si>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</si>
  <si>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</si>
  <si>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</si>
  <si>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</si>
  <si>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</si>
  <si>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</si>
  <si>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</si>
  <si>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</si>
  <si>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</si>
  <si>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</si>
  <si>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</si>
  <si>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</si>
  <si>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</si>
  <si>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</si>
  <si>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</si>
  <si>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</si>
  <si>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</si>
  <si>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</si>
  <si>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</si>
  <si>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</si>
  <si>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</si>
  <si>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</si>
  <si>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</si>
  <si>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</si>
  <si>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</si>
  <si>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</si>
  <si>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</si>
  <si>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</si>
  <si>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</si>
  <si>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</si>
  <si>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</si>
  <si>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</si>
  <si>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</si>
  <si>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</si>
  <si>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</si>
  <si>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</si>
  <si>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</si>
  <si>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</si>
  <si>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</si>
  <si>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</si>
  <si>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</si>
  <si>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</si>
  <si>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</si>
  <si>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</si>
  <si>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</si>
  <si>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</si>
  <si>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</si>
  <si>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</si>
  <si>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</si>
  <si>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</si>
  <si>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</si>
  <si>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</si>
  <si>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</si>
  <si>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</si>
  <si>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</si>
  <si>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</si>
  <si>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</si>
  <si>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</si>
  <si>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</si>
  <si>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</si>
  <si>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</si>
  <si>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</si>
  <si>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</si>
  <si>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</si>
  <si>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</si>
  <si>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</si>
  <si>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</si>
  <si>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</si>
  <si>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</si>
  <si>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</si>
  <si>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</si>
  <si>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</si>
  <si>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</si>
  <si>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</si>
  <si>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</si>
  <si>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</si>
  <si>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</si>
  <si>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</si>
  <si>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</si>
  <si>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</si>
  <si>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</si>
  <si>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</si>
  <si>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</si>
  <si>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</si>
  <si>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</si>
  <si>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</si>
  <si>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</si>
  <si>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</si>
  <si>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</si>
  <si>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</si>
  <si>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</si>
  <si>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</si>
  <si>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</si>
  <si>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</si>
  <si>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</si>
  <si>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</si>
  <si>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</si>
  <si>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</si>
  <si>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</si>
  <si>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</si>
  <si>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</si>
  <si>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</si>
  <si>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</si>
  <si>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</si>
  <si>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</si>
  <si>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</si>
  <si>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</si>
  <si>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</si>
  <si>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</si>
  <si>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</si>
  <si>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</si>
  <si>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</si>
  <si>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</si>
  <si>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</si>
  <si>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</si>
  <si>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</si>
  <si>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</si>
  <si>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</si>
  <si>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</si>
  <si>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</si>
  <si>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</si>
  <si>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</si>
  <si>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</si>
  <si>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</si>
  <si>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</si>
  <si>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</si>
  <si>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</si>
  <si>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</si>
  <si>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</si>
  <si>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</si>
  <si>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</si>
  <si>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</si>
  <si>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</si>
  <si>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</si>
  <si>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</si>
  <si>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</si>
  <si>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</si>
  <si>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</si>
  <si>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</si>
  <si>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</si>
  <si>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</si>
  <si>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</si>
  <si>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</si>
  <si>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</si>
  <si>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</si>
  <si>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</si>
  <si>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</si>
  <si>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</si>
  <si>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</si>
  <si>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</si>
  <si>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</si>
  <si>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</si>
  <si>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</si>
  <si>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</si>
  <si>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</si>
  <si>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</si>
  <si>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</si>
  <si>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</si>
  <si>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</si>
  <si>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</si>
  <si>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</si>
  <si>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</si>
  <si>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</si>
  <si>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</si>
  <si>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</si>
  <si>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</si>
  <si>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</si>
  <si>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</si>
  <si>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</si>
  <si>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</si>
  <si>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</si>
  <si>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</si>
  <si>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</si>
  <si>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</si>
  <si>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</si>
  <si>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</si>
  <si>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</si>
  <si>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</si>
  <si>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</si>
  <si>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</si>
  <si>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</si>
  <si>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</si>
  <si>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</si>
  <si>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</si>
  <si>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</si>
  <si>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</si>
  <si>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</si>
  <si>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</si>
  <si>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</si>
  <si>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</si>
  <si>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</si>
  <si>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</si>
  <si>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</si>
  <si>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</si>
  <si>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</si>
  <si>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</si>
  <si>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</si>
  <si>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</si>
  <si>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</si>
  <si>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</si>
  <si>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</si>
  <si>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</si>
  <si>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</si>
  <si>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</si>
  <si>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</si>
  <si>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</si>
  <si>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</si>
  <si>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</si>
  <si>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</si>
  <si>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</si>
  <si>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</si>
  <si>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</si>
  <si>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</si>
  <si>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</si>
  <si>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</si>
  <si>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</si>
  <si>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</si>
  <si>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</si>
  <si>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</si>
  <si>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</si>
  <si>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</si>
  <si>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</si>
  <si>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</si>
  <si>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</si>
  <si>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</si>
  <si>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</si>
  <si>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</si>
  <si>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</si>
  <si>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</si>
  <si>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</si>
  <si>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</si>
  <si>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</si>
  <si>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</si>
  <si>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</si>
  <si>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</si>
  <si>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</si>
  <si>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</si>
  <si>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</si>
  <si>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</si>
  <si>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</si>
  <si>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</si>
  <si>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</si>
  <si>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</si>
  <si>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</si>
  <si>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</si>
  <si>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</si>
  <si>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</si>
  <si>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</si>
  <si>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</si>
  <si>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</si>
  <si>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</si>
  <si>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</si>
  <si>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</si>
  <si>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</si>
  <si>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</si>
  <si>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</si>
  <si>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</si>
  <si>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</si>
  <si>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</si>
  <si>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</si>
  <si>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</si>
  <si>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</si>
  <si>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</si>
  <si>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</si>
  <si>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</si>
  <si>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</si>
  <si>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</si>
  <si>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</si>
  <si>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</si>
  <si>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</si>
  <si>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</si>
  <si>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</si>
  <si>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</si>
  <si>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</si>
  <si>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</si>
  <si>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</si>
  <si>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</si>
  <si>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</si>
  <si>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</si>
  <si>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</si>
  <si>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</si>
  <si>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</si>
  <si>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</si>
  <si>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</si>
  <si>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</si>
  <si>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</si>
  <si>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</si>
  <si>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</si>
  <si>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</si>
  <si>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</si>
  <si>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</si>
  <si>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</si>
  <si>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</si>
  <si>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</si>
  <si>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</si>
  <si>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</si>
  <si>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</si>
  <si>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</si>
  <si>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</si>
  <si>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</si>
  <si>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</si>
  <si>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</si>
  <si>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</si>
  <si>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</si>
  <si>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</si>
  <si>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</si>
  <si>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</si>
  <si>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</si>
  <si>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</si>
  <si>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</si>
  <si>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</si>
  <si>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</si>
  <si>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</si>
  <si>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</si>
  <si>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</si>
  <si>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</si>
  <si>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</si>
  <si>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</si>
  <si>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</si>
  <si>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</si>
  <si>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</si>
  <si>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</si>
  <si>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</si>
  <si>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</si>
  <si>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</si>
  <si>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</si>
  <si>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</si>
  <si>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</si>
  <si>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</si>
  <si>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</si>
  <si>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</si>
  <si>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</si>
  <si>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</si>
  <si>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</si>
  <si>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</si>
  <si>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</si>
  <si>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</si>
  <si>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</si>
  <si>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</si>
  <si>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</si>
  <si>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</si>
  <si>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</si>
  <si>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</si>
  <si>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</si>
  <si>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</si>
  <si>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</si>
  <si>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</si>
  <si>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</si>
  <si>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</si>
  <si>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</si>
  <si>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</si>
  <si>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</si>
  <si>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</si>
  <si>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</si>
  <si>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</si>
  <si>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</si>
  <si>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</si>
  <si>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</si>
  <si>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</si>
  <si>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</si>
  <si>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</si>
  <si>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</si>
  <si>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</si>
  <si>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</si>
  <si>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</si>
  <si>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</si>
  <si>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</si>
  <si>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</si>
  <si>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</si>
  <si>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</si>
  <si>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</si>
  <si>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</si>
  <si>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</si>
  <si>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</si>
  <si>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</si>
  <si>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</si>
  <si>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</si>
  <si>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</si>
  <si>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</si>
  <si>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</si>
  <si>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</si>
  <si>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</si>
  <si>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</si>
  <si>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</si>
  <si>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</si>
  <si>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</si>
  <si>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</si>
  <si>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</si>
  <si>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</si>
  <si>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</si>
  <si>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</si>
  <si>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</si>
  <si>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</si>
  <si>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</si>
  <si>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</si>
  <si>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</si>
  <si>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</si>
  <si>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</si>
  <si>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</si>
  <si>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</si>
  <si>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</si>
  <si>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</si>
  <si>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</si>
  <si>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</si>
  <si>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</si>
  <si>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</si>
  <si>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</si>
  <si>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</si>
  <si>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</si>
  <si>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</si>
  <si>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</si>
  <si>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</si>
  <si>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</si>
  <si>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</si>
  <si>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</si>
  <si>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</si>
  <si>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</si>
  <si>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</si>
  <si>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</si>
  <si>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</si>
  <si>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</si>
  <si>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</si>
  <si>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</si>
  <si>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</si>
  <si>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</si>
  <si>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</si>
  <si>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</si>
  <si>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</si>
  <si>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</si>
  <si>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</si>
  <si>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</si>
  <si>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</si>
  <si>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</si>
  <si>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</si>
  <si>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</si>
  <si>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</si>
  <si>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</si>
  <si>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</si>
  <si>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</si>
  <si>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</si>
  <si>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</si>
  <si>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</si>
  <si>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</si>
  <si>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</si>
  <si>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</si>
  <si>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</si>
  <si>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</si>
  <si>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</si>
  <si>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</si>
  <si>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</si>
  <si>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</si>
  <si>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</si>
  <si>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</si>
  <si>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</si>
  <si>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</si>
  <si>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</si>
  <si>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</si>
  <si>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</si>
  <si>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</si>
  <si>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</si>
  <si>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</si>
  <si>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</si>
  <si>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</si>
  <si>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</si>
  <si>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</si>
  <si>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</si>
  <si>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</si>
  <si>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</si>
  <si>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</si>
  <si>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</si>
  <si>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</si>
  <si>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</si>
  <si>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</si>
  <si>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</si>
  <si>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</si>
  <si>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</si>
  <si>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</si>
  <si>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</si>
  <si>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</si>
  <si>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</si>
  <si>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</si>
  <si>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</si>
  <si>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</si>
  <si>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</si>
  <si>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</si>
  <si>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</si>
  <si>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</si>
  <si>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</si>
  <si>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</si>
  <si>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</si>
  <si>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</si>
  <si>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</si>
  <si>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</si>
  <si>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</si>
  <si>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</si>
  <si>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</si>
  <si>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</si>
  <si>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</si>
  <si>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</si>
  <si>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</si>
  <si>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</si>
  <si>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</si>
  <si>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</si>
  <si>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</si>
  <si>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</si>
  <si>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</si>
  <si>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</si>
  <si>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</si>
  <si>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</si>
  <si>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</si>
  <si>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</si>
  <si>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</si>
  <si>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</si>
  <si>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</si>
  <si>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</si>
  <si>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</si>
  <si>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</si>
  <si>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</si>
  <si>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</si>
  <si>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</si>
  <si>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</si>
  <si>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</si>
  <si>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</si>
  <si>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</si>
  <si>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</si>
  <si>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</si>
  <si>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</si>
  <si>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</si>
  <si>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</si>
  <si>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</si>
  <si>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</si>
  <si>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</si>
  <si>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</si>
  <si>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</si>
  <si>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</si>
  <si>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</si>
  <si>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</si>
  <si>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</si>
  <si>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</si>
  <si>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</si>
  <si>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</si>
  <si>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</si>
  <si>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</si>
  <si>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</si>
  <si>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</si>
  <si>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</si>
  <si>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</si>
  <si>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</si>
  <si>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</si>
  <si>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</si>
  <si>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</si>
  <si>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</si>
  <si>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</si>
  <si>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</si>
  <si>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</si>
  <si>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</si>
  <si>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</si>
  <si>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</si>
  <si>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</si>
  <si>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</si>
  <si>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</si>
  <si>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</si>
  <si>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</si>
  <si>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</si>
  <si>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</si>
  <si>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</si>
  <si>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</si>
  <si>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</si>
  <si>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</si>
  <si>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</si>
  <si>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</si>
  <si>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</si>
  <si>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</si>
  <si>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</si>
  <si>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</si>
  <si>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</si>
  <si>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</si>
  <si>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</si>
  <si>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</si>
  <si>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</si>
  <si>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</si>
  <si>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</si>
  <si>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</si>
  <si>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</si>
  <si>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</si>
  <si>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</si>
  <si>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</si>
  <si>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</si>
  <si>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</si>
  <si>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</si>
  <si>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</si>
  <si>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</si>
  <si>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</si>
  <si>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</si>
  <si>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</si>
  <si>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</si>
  <si>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</si>
  <si>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</si>
  <si>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</si>
  <si>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</si>
  <si>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</si>
  <si>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</si>
  <si>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</si>
  <si>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</si>
  <si>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</si>
  <si>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</si>
  <si>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</si>
  <si>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</si>
  <si>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</si>
  <si>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</si>
  <si>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</si>
  <si>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</si>
  <si>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</si>
  <si>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</si>
  <si>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</si>
  <si>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</si>
  <si>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</si>
  <si>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</si>
  <si>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</si>
  <si>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</si>
  <si>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</si>
  <si>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</si>
  <si>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</si>
  <si>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</si>
  <si>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</si>
  <si>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</si>
  <si>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</si>
  <si>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</si>
  <si>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</si>
  <si>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</si>
  <si>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</si>
  <si>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</si>
  <si>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</si>
  <si>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</si>
  <si>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</si>
  <si>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</si>
  <si>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</si>
  <si>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</si>
  <si>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</si>
  <si>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</si>
  <si>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</si>
  <si>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</si>
  <si>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</si>
  <si>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</si>
  <si>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</si>
  <si>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</si>
  <si>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</si>
  <si>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</si>
  <si>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</si>
  <si>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</si>
  <si>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</si>
  <si>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</si>
  <si>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</si>
  <si>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</si>
  <si>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</si>
  <si>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</si>
  <si>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</si>
  <si>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</si>
  <si>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</si>
  <si>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</si>
  <si>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</si>
  <si>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</si>
  <si>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</si>
  <si>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</si>
  <si>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</si>
  <si>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</si>
  <si>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</si>
  <si>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</si>
  <si>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</si>
  <si>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</si>
  <si>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</si>
  <si>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</si>
  <si>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</si>
  <si>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</si>
  <si>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</si>
  <si>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</si>
  <si>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</si>
  <si>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</si>
  <si>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</si>
  <si>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</si>
  <si>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</si>
  <si>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</si>
  <si>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</si>
  <si>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</si>
  <si>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</si>
  <si>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</si>
  <si>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</si>
  <si>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</si>
  <si>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</si>
  <si>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</si>
  <si>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</si>
  <si>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</si>
  <si>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</si>
  <si>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</si>
  <si>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</si>
  <si>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</si>
  <si>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</si>
  <si>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</si>
  <si>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</si>
  <si>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</si>
  <si>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</si>
  <si>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</si>
  <si>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</si>
  <si>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</si>
  <si>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</si>
  <si>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</si>
  <si>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</si>
  <si>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</si>
  <si>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</si>
  <si>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</si>
  <si>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</si>
  <si>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</si>
  <si>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</si>
  <si>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</si>
  <si>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</si>
  <si>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</si>
  <si>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</si>
  <si>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</si>
  <si>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</si>
  <si>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</si>
  <si>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</si>
  <si>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</si>
  <si>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</si>
  <si>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</si>
  <si>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</si>
  <si>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</si>
  <si>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</si>
  <si>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</si>
  <si>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</si>
  <si>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</si>
  <si>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</si>
  <si>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</si>
  <si>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</si>
  <si>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</si>
  <si>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</si>
  <si>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</si>
  <si>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</si>
  <si>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</si>
  <si>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</si>
  <si>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</si>
  <si>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</si>
  <si>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</si>
  <si>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</si>
  <si>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</si>
  <si>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</si>
  <si>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</si>
  <si>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</si>
  <si>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</si>
  <si>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</si>
  <si>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</si>
  <si>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</si>
  <si>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</si>
  <si>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</si>
  <si>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</si>
  <si>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</si>
  <si>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</si>
  <si>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</si>
  <si>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</si>
  <si>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</si>
  <si>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</si>
  <si>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</si>
  <si>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</si>
  <si>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</si>
  <si>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</si>
  <si>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</si>
  <si>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</si>
  <si>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</si>
  <si>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</si>
  <si>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</si>
  <si>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</si>
  <si>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</si>
  <si>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</si>
  <si>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</si>
  <si>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</si>
  <si>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</si>
  <si>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</si>
  <si>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</si>
  <si>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</si>
  <si>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</si>
  <si>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</si>
  <si>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</si>
  <si>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</si>
  <si>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</si>
  <si>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</si>
  <si>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</si>
  <si>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</si>
  <si>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</si>
  <si>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</si>
  <si>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</si>
  <si>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</si>
  <si>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</si>
  <si>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</si>
  <si>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</si>
  <si>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</si>
  <si>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</si>
  <si>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</si>
  <si>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</si>
  <si>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</si>
  <si>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</si>
  <si>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</si>
  <si>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</si>
  <si>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</si>
  <si>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</si>
  <si>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</si>
  <si>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</si>
  <si>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</si>
  <si>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</si>
  <si>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</si>
  <si>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</si>
  <si>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</si>
  <si>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</si>
  <si>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</si>
  <si>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</si>
  <si>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</si>
  <si>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</si>
  <si>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</si>
  <si>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</si>
  <si>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</si>
  <si>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</si>
  <si>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</si>
  <si>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</si>
  <si>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</si>
  <si>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</si>
  <si>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</si>
  <si>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</si>
  <si>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</si>
  <si>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</si>
  <si>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</si>
  <si>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</si>
  <si>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</si>
  <si>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</si>
  <si>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</si>
  <si>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</si>
  <si>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</si>
  <si>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</si>
  <si>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</si>
  <si>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</si>
  <si>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</si>
  <si>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</si>
  <si>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</si>
  <si>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</si>
  <si>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</si>
  <si>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</si>
  <si>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</si>
  <si>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</si>
  <si>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</si>
  <si>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</si>
  <si>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</si>
  <si>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</si>
  <si>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</si>
  <si>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</si>
  <si>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</si>
  <si>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</si>
  <si>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</si>
  <si>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</si>
  <si>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</si>
  <si>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</si>
  <si>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</si>
  <si>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</si>
  <si>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</si>
  <si>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</si>
  <si>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</si>
  <si>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</si>
  <si>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</si>
  <si>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</si>
  <si>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</si>
  <si>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</si>
  <si>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</si>
  <si>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</si>
  <si>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</si>
  <si>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</si>
  <si>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</si>
  <si>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</si>
  <si>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</si>
  <si>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</si>
  <si>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</si>
  <si>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</si>
  <si>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</si>
  <si>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</si>
  <si>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</si>
  <si>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</si>
  <si>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</si>
  <si>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</si>
  <si>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</si>
  <si>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</si>
  <si>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</si>
  <si>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</si>
  <si>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</si>
  <si>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</si>
  <si>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</si>
  <si>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</si>
  <si>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</si>
  <si>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</si>
  <si>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</si>
  <si>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</si>
  <si>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</si>
  <si>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</si>
  <si>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</si>
  <si>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</si>
  <si>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</si>
  <si>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</si>
  <si>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</si>
  <si>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</si>
  <si>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</si>
  <si>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</si>
  <si>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</si>
  <si>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</si>
  <si>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</si>
  <si>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</si>
  <si>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</si>
  <si>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</si>
  <si>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</si>
  <si>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</si>
  <si>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</si>
  <si>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</si>
  <si>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</si>
  <si>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</si>
  <si>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</si>
  <si>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</si>
  <si>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</si>
  <si>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</si>
  <si>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</si>
  <si>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</si>
  <si>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</si>
  <si>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</si>
  <si>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</si>
  <si>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</si>
  <si>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</si>
  <si>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</si>
  <si>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</si>
  <si>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</si>
  <si>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</si>
  <si>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</si>
  <si>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</si>
  <si>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</si>
  <si>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</si>
  <si>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</si>
  <si>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</si>
  <si>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</si>
  <si>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</si>
  <si>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</si>
  <si>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</si>
  <si>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</si>
  <si>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</si>
  <si>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</si>
  <si>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</si>
  <si>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</si>
  <si>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</si>
  <si>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</si>
  <si>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</si>
  <si>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</si>
  <si>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</si>
  <si>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</si>
  <si>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</si>
  <si>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</si>
  <si>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</si>
  <si>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</si>
  <si>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</si>
  <si>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</si>
  <si>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</si>
  <si>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</si>
  <si>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</si>
  <si>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</si>
  <si>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</si>
  <si>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</si>
  <si>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</si>
  <si>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</si>
  <si>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</si>
  <si>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</si>
  <si>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</si>
  <si>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</si>
  <si>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</si>
  <si>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</si>
  <si>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</si>
  <si>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</si>
  <si>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</si>
  <si>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</si>
  <si>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</si>
  <si>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</si>
  <si>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</si>
  <si>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</si>
  <si>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</si>
  <si>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</si>
  <si>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</si>
  <si>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</si>
  <si>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</si>
  <si>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</si>
  <si>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</si>
  <si>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</si>
  <si>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</si>
  <si>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</si>
  <si>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</si>
  <si>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</si>
  <si>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</si>
  <si>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</si>
  <si>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</si>
  <si>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</si>
  <si>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</si>
  <si>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</si>
  <si>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</si>
  <si>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</si>
  <si>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</si>
  <si>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</si>
  <si>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</si>
  <si>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</si>
  <si>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</si>
  <si>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</si>
  <si>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</si>
  <si>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</si>
  <si>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</si>
  <si>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</si>
  <si>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</si>
  <si>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</si>
  <si>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</si>
  <si>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</si>
  <si>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</si>
  <si>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</si>
  <si>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</si>
  <si>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</si>
  <si>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</si>
  <si>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</si>
  <si>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</si>
  <si>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</si>
  <si>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</si>
  <si>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</si>
  <si>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</si>
  <si>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</si>
  <si>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</si>
  <si>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</si>
  <si>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</si>
  <si>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</si>
  <si>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</si>
  <si>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</si>
  <si>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</si>
  <si>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</si>
  <si>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</si>
  <si>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</si>
  <si>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</si>
  <si>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</si>
  <si>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</si>
  <si>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</si>
  <si>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</si>
  <si>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</si>
  <si>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</si>
  <si>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</si>
  <si>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</si>
  <si>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</si>
  <si>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</si>
  <si>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</si>
  <si>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</si>
  <si>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</si>
  <si>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</si>
  <si>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</si>
  <si>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</si>
  <si>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</si>
  <si>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</si>
  <si>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</si>
  <si>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</si>
  <si>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</si>
  <si>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</si>
  <si>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</si>
  <si>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</si>
  <si>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</si>
  <si>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</si>
  <si>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</si>
  <si>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</si>
  <si>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</si>
  <si>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</si>
  <si>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</si>
  <si>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</si>
  <si>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</si>
  <si>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</si>
  <si>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</si>
  <si>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</si>
  <si>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</si>
  <si>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</si>
  <si>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</si>
  <si>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</si>
  <si>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</si>
  <si>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</si>
  <si>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</si>
  <si>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</si>
  <si>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</si>
  <si>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</si>
  <si>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</si>
  <si>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</si>
  <si>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</si>
  <si>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</si>
  <si>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</si>
  <si>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</si>
  <si>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</si>
  <si>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</si>
  <si>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</si>
  <si>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</si>
  <si>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</si>
  <si>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</si>
  <si>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</si>
  <si>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</si>
  <si>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</si>
  <si>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</si>
  <si>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</si>
  <si>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</si>
  <si>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</si>
  <si>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</si>
  <si>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</si>
  <si>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</si>
  <si>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</si>
  <si>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</si>
  <si>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</si>
  <si>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</si>
  <si>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</si>
  <si>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</si>
  <si>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</si>
  <si>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</si>
  <si>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</si>
  <si>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</si>
  <si>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</si>
  <si>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</si>
  <si>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</si>
  <si>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</si>
  <si>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</si>
  <si>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</si>
  <si>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</si>
  <si>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</si>
  <si>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</si>
  <si>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</si>
  <si>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</si>
  <si>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</si>
  <si>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</si>
  <si>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</si>
  <si>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</si>
  <si>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</si>
  <si>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</si>
  <si>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</si>
  <si>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</si>
  <si>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</si>
  <si>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</si>
  <si>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</si>
  <si>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</si>
  <si>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</si>
  <si>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</si>
  <si>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</si>
  <si>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</si>
  <si>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</si>
  <si>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</si>
  <si>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</si>
  <si>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</si>
  <si>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</si>
  <si>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</si>
  <si>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</si>
  <si>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</si>
  <si>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</si>
  <si>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</si>
  <si>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</si>
  <si>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</si>
  <si>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</si>
  <si>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</si>
  <si>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</si>
  <si>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</si>
  <si>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</si>
  <si>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</si>
  <si>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</si>
  <si>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</si>
  <si>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</si>
  <si>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</si>
  <si>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</si>
  <si>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</si>
  <si>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</si>
  <si>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</si>
  <si>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</si>
  <si>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</si>
  <si>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</si>
  <si>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</si>
  <si>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</si>
  <si>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</si>
  <si>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</si>
  <si>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</si>
  <si>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</si>
  <si>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</si>
  <si>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</si>
  <si>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</si>
  <si>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</si>
  <si>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</si>
  <si>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</si>
  <si>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</si>
  <si>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</si>
  <si>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</si>
  <si>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</si>
  <si>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</si>
  <si>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</si>
  <si>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</si>
  <si>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</si>
  <si>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</si>
  <si>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</si>
  <si>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</si>
  <si>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</si>
  <si>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</si>
  <si>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</si>
  <si>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</si>
  <si>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</si>
  <si>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</si>
  <si>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</si>
  <si>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</si>
  <si>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</si>
  <si>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</si>
  <si>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</si>
  <si>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</si>
  <si>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</si>
  <si>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</si>
  <si>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</si>
  <si>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</si>
  <si>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</si>
  <si>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</si>
  <si>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</si>
  <si>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</si>
  <si>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</si>
  <si>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</si>
  <si>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</si>
  <si>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</si>
  <si>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</si>
  <si>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</si>
  <si>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</si>
  <si>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</si>
  <si>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</si>
  <si>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</si>
  <si>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</si>
  <si>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</si>
  <si>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</si>
  <si>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</si>
  <si>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</si>
  <si>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</si>
  <si>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</si>
  <si>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</si>
  <si>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</si>
  <si>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</si>
  <si>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</si>
  <si>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</si>
  <si>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</si>
  <si>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</si>
  <si>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</si>
  <si>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</si>
  <si>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</si>
  <si>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</si>
  <si>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</si>
  <si>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</si>
  <si>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</si>
  <si>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</si>
  <si>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</si>
  <si>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</si>
  <si>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</si>
  <si>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</si>
  <si>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</si>
  <si>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</si>
  <si>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</si>
  <si>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</si>
  <si>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</si>
  <si>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</si>
  <si>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</si>
  <si>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</si>
  <si>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</si>
  <si>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</si>
  <si>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</si>
  <si>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</si>
  <si>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</si>
  <si>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</si>
  <si>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</si>
  <si>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</si>
  <si>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</si>
  <si>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</si>
  <si>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</si>
  <si>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</si>
  <si>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</si>
  <si>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</si>
  <si>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</si>
  <si>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</si>
  <si>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</si>
  <si>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</si>
  <si>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</si>
  <si>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</si>
  <si>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</si>
  <si>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</si>
  <si>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</si>
  <si>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</si>
  <si>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</si>
  <si>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</si>
  <si>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</si>
  <si>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</si>
  <si>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</si>
  <si>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</si>
  <si>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</si>
  <si>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</si>
  <si>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</si>
  <si>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</si>
  <si>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</si>
  <si>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</si>
  <si>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</si>
  <si>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</si>
  <si>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</si>
  <si>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</si>
  <si>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</si>
  <si>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</si>
  <si>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</si>
  <si>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</si>
  <si>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</si>
  <si>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</si>
  <si>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</si>
  <si>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</si>
  <si>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</si>
  <si>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</si>
  <si>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</si>
  <si>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</si>
  <si>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</si>
  <si>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</si>
  <si>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</si>
  <si>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</si>
  <si>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</si>
  <si>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</si>
  <si>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</si>
  <si>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</si>
  <si>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</si>
  <si>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</si>
  <si>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</si>
  <si>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</si>
  <si>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</si>
  <si>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</si>
  <si>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</si>
  <si>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</si>
  <si>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</si>
  <si>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</si>
  <si>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</si>
  <si>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</si>
  <si>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</si>
  <si>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</si>
  <si>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</si>
  <si>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</si>
  <si>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</si>
  <si>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</si>
  <si>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</si>
  <si>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</si>
  <si>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</si>
  <si>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</si>
  <si>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</si>
  <si>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</si>
  <si>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</si>
  <si>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</si>
  <si>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</si>
  <si>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</si>
  <si>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</si>
  <si>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</si>
  <si>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</si>
  <si>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</si>
  <si>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</si>
  <si>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</si>
  <si>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</si>
  <si>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</si>
  <si>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</si>
  <si>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</si>
  <si>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</si>
  <si>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</si>
  <si>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</si>
  <si>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</si>
  <si>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</si>
  <si>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</si>
  <si>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</si>
  <si>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</si>
  <si>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</si>
  <si>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</si>
  <si>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</si>
  <si>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</si>
  <si>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</si>
  <si>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</si>
  <si>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</si>
  <si>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</si>
  <si>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</si>
  <si>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</si>
  <si>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</si>
  <si>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</si>
  <si>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</si>
  <si>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</si>
  <si>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</si>
  <si>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</si>
  <si>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</si>
  <si>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</si>
  <si>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</si>
  <si>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</si>
  <si>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</si>
  <si>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</si>
  <si>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</si>
  <si>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</si>
  <si>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</si>
  <si>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</si>
  <si>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</si>
  <si>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</si>
  <si>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</si>
  <si>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</si>
  <si>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</si>
  <si>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</si>
  <si>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</si>
  <si>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</si>
  <si>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</si>
  <si>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</si>
  <si>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</si>
  <si>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</si>
  <si>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</si>
  <si>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</si>
  <si>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</si>
  <si>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</si>
  <si>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</si>
  <si>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</si>
  <si>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</si>
  <si>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</si>
  <si>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</si>
  <si>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</si>
  <si>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</si>
  <si>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</si>
  <si>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</si>
  <si>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</si>
  <si>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</si>
  <si>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</si>
  <si>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</si>
  <si>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</si>
  <si>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</si>
  <si>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</si>
  <si>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</si>
  <si>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</si>
  <si>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</si>
  <si>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</si>
  <si>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</si>
  <si>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</si>
  <si>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</si>
  <si>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</si>
  <si>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</si>
  <si>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</si>
  <si>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</si>
  <si>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</si>
  <si>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</si>
  <si>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</si>
  <si>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</si>
  <si>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</si>
  <si>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</si>
  <si>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</si>
  <si>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</si>
  <si>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</si>
  <si>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</si>
  <si>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</si>
  <si>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</si>
  <si>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</si>
  <si>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</si>
  <si>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</si>
  <si>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</si>
  <si>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</si>
  <si>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</si>
  <si>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</si>
  <si>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</si>
  <si>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</si>
  <si>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</si>
  <si>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</si>
  <si>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</si>
  <si>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</si>
  <si>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</si>
  <si>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</si>
  <si>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</si>
  <si>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</si>
  <si>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</si>
  <si>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</si>
  <si>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</si>
  <si>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</si>
  <si>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</si>
  <si>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</si>
  <si>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</si>
  <si>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</si>
  <si>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</si>
  <si>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</si>
  <si>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</si>
  <si>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</si>
  <si>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</si>
  <si>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</si>
  <si>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</si>
  <si>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</si>
  <si>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</si>
  <si>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</si>
  <si>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</si>
  <si>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</si>
  <si>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</si>
  <si>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</si>
  <si>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</si>
  <si>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</si>
  <si>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</si>
  <si>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</si>
  <si>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</si>
  <si>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</si>
  <si>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</si>
  <si>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</si>
  <si>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</si>
  <si>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</si>
  <si>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</si>
  <si>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</si>
  <si>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</si>
  <si>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</si>
  <si>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</si>
  <si>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</si>
  <si>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</si>
  <si>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</si>
  <si>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</si>
  <si>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</si>
  <si>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</si>
  <si>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</si>
  <si>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</si>
  <si>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</si>
  <si>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</si>
  <si>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</si>
  <si>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</si>
  <si>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</si>
  <si>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</si>
  <si>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</si>
  <si>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</si>
  <si>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</si>
  <si>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</si>
  <si>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</si>
  <si>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</si>
  <si>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</si>
  <si>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</si>
  <si>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</si>
  <si>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</si>
  <si>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</si>
  <si>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</si>
  <si>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</si>
  <si>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</si>
  <si>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</si>
  <si>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</si>
  <si>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</si>
  <si>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</si>
  <si>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</si>
  <si>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</si>
  <si>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</si>
  <si>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</si>
  <si>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</si>
  <si>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</si>
  <si>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</si>
  <si>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</si>
  <si>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</si>
  <si>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</si>
  <si>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</si>
  <si>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</si>
  <si>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</si>
  <si>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</si>
  <si>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</si>
  <si>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</si>
  <si>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</si>
  <si>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</si>
  <si>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</si>
  <si>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</si>
  <si>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</si>
  <si>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</si>
  <si>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</si>
  <si>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</si>
  <si>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</si>
  <si>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</si>
  <si>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</si>
  <si>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</si>
  <si>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</si>
  <si>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</si>
  <si>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</si>
  <si>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</si>
  <si>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</si>
  <si>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</si>
  <si>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</si>
  <si>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</si>
  <si>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</si>
  <si>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</si>
  <si>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</si>
  <si>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</si>
  <si>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</si>
  <si>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</si>
  <si>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</si>
  <si>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</si>
  <si>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</si>
  <si>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</si>
  <si>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</si>
  <si>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</si>
  <si>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</si>
  <si>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</si>
  <si>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</si>
  <si>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</si>
  <si>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</si>
  <si>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</si>
  <si>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</si>
  <si>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</si>
  <si>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</si>
  <si>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</si>
  <si>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</si>
  <si>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</si>
  <si>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</si>
  <si>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</si>
  <si>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</si>
  <si>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</si>
  <si>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</si>
  <si>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</si>
  <si>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</si>
  <si>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</si>
  <si>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</si>
  <si>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</si>
  <si>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</si>
  <si>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</si>
  <si>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</si>
  <si>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</si>
  <si>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</si>
  <si>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</si>
  <si>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</si>
  <si>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</si>
  <si>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</si>
  <si>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</si>
  <si>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</si>
  <si>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</si>
  <si>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</si>
  <si>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</si>
  <si>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</si>
  <si>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</si>
  <si>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</si>
  <si>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</si>
  <si>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</si>
  <si>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</si>
  <si>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</si>
  <si>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</si>
  <si>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</si>
  <si>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</si>
  <si>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</si>
  <si>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</si>
  <si>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</si>
  <si>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</si>
  <si>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</si>
  <si>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</si>
  <si>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</si>
  <si>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</si>
  <si>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</si>
  <si>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</si>
  <si>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</si>
  <si>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</si>
  <si>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</si>
  <si>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</si>
  <si>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</si>
  <si>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</si>
  <si>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</si>
  <si>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</si>
  <si>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</si>
  <si>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</si>
  <si>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</si>
  <si>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</si>
  <si>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</si>
  <si>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</si>
  <si>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</si>
  <si>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</si>
  <si>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</si>
  <si>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</si>
  <si>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</si>
  <si>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</si>
  <si>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</si>
  <si>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</si>
  <si>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</si>
  <si>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</si>
  <si>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</si>
  <si>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</si>
  <si>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</si>
  <si>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</si>
  <si>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</si>
  <si>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</si>
  <si>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</si>
  <si>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</si>
  <si>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</si>
  <si>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</si>
  <si>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</si>
  <si>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</si>
  <si>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</si>
  <si>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</si>
  <si>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</si>
  <si>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</si>
  <si>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</si>
  <si>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</si>
  <si>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</si>
  <si>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</si>
  <si>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</si>
  <si>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</si>
  <si>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</si>
  <si>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</si>
  <si>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</si>
  <si>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</si>
  <si>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</si>
  <si>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</si>
  <si>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</si>
  <si>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</si>
  <si>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</si>
  <si>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</si>
  <si>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</si>
  <si>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</si>
  <si>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</si>
  <si>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</si>
  <si>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</si>
  <si>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</si>
  <si>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</si>
  <si>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</si>
  <si>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</si>
  <si>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</si>
  <si>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</si>
  <si>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</si>
  <si>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</si>
  <si>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</si>
  <si>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</si>
  <si>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</si>
  <si>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</si>
  <si>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</si>
  <si>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</si>
  <si>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</si>
  <si>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</si>
  <si>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</si>
  <si>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</si>
  <si>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</si>
  <si>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</si>
  <si>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</si>
  <si>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</si>
  <si>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</si>
  <si>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</si>
  <si>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</si>
  <si>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</si>
  <si>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</si>
  <si>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</si>
  <si>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</si>
  <si>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</si>
  <si>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</si>
  <si>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</si>
  <si>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</si>
  <si>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</si>
  <si>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</si>
  <si>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</si>
  <si>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</si>
  <si>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</si>
  <si>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</si>
  <si>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</si>
  <si>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</si>
  <si>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</si>
  <si>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</si>
  <si>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</si>
  <si>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</si>
  <si>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</si>
  <si>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</si>
  <si>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</si>
  <si>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</si>
  <si>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</si>
  <si>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</si>
  <si>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</si>
  <si>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</si>
  <si>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</si>
  <si>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</si>
  <si>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</si>
  <si>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</si>
  <si>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</si>
  <si>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</si>
  <si>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</si>
  <si>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</si>
  <si>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</si>
  <si>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</si>
  <si>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</si>
  <si>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</si>
  <si>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</si>
  <si>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</si>
  <si>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</si>
  <si>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</si>
  <si>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</si>
  <si>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</si>
  <si>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</si>
  <si>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</si>
  <si>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</si>
  <si>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</si>
  <si>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</si>
  <si>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</si>
  <si>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</si>
  <si>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</si>
  <si>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</si>
  <si>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</si>
  <si>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</si>
  <si>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</si>
  <si>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</si>
  <si>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</si>
  <si>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</si>
  <si>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</si>
  <si>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</si>
  <si>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</si>
  <si>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</si>
  <si>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</si>
  <si>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</si>
  <si>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</si>
  <si>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</si>
  <si>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</si>
  <si>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</si>
  <si>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</si>
  <si>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</si>
  <si>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</si>
  <si>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</si>
  <si>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</si>
  <si>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</si>
  <si>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</si>
  <si>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</si>
  <si>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</si>
  <si>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</si>
  <si>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</si>
  <si>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</si>
  <si>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</si>
  <si>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</si>
  <si>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</si>
  <si>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</si>
  <si>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</si>
  <si>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</si>
  <si>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</si>
  <si>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</si>
  <si>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</si>
  <si>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</si>
  <si>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</si>
  <si>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</si>
  <si>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</si>
  <si>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</si>
  <si>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</si>
  <si>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</si>
  <si>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</si>
  <si>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</si>
  <si>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</si>
  <si>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</si>
  <si>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</si>
  <si>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</si>
  <si>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</si>
  <si>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</si>
  <si>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</si>
  <si>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</si>
  <si>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</si>
  <si>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</si>
  <si>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</si>
  <si>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</si>
  <si>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</si>
  <si>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</si>
  <si>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</si>
  <si>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</si>
  <si>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</si>
  <si>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</si>
  <si>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</si>
  <si>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</si>
  <si>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</si>
  <si>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</si>
  <si>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</si>
  <si>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</si>
  <si>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</si>
  <si>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</si>
  <si>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</si>
  <si>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</si>
  <si>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</si>
  <si>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</si>
  <si>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</si>
  <si>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</si>
  <si>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</si>
  <si>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</si>
  <si>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</si>
  <si>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</si>
  <si>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</si>
  <si>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</si>
  <si>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</si>
  <si>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</si>
  <si>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</si>
  <si>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</si>
  <si>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</si>
  <si>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</si>
  <si>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</si>
  <si>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</si>
  <si>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</si>
  <si>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</si>
  <si>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</si>
  <si>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</si>
  <si>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</si>
  <si>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</si>
  <si>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</si>
  <si>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</si>
  <si>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</si>
  <si>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</si>
  <si>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</si>
  <si>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</si>
  <si>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</si>
  <si>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</si>
  <si>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</si>
  <si>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</si>
  <si>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</si>
  <si>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</si>
  <si>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</si>
  <si>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</si>
  <si>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</si>
  <si>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</si>
  <si>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</si>
  <si>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</si>
  <si>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</si>
  <si>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</si>
  <si>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</si>
  <si>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</si>
  <si>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</si>
  <si>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</si>
  <si>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</si>
  <si>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</si>
  <si>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</si>
  <si>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</si>
  <si>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</si>
  <si>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</si>
  <si>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</si>
  <si>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</si>
  <si>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</si>
  <si>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</si>
  <si>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</si>
  <si>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</si>
  <si>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</si>
  <si>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</si>
  <si>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</si>
  <si>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</si>
  <si>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</si>
  <si>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</si>
  <si>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</si>
  <si>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</si>
  <si>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</si>
  <si>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</si>
  <si>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</si>
  <si>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</si>
  <si>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</si>
  <si>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</si>
  <si>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</si>
  <si>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</si>
  <si>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</si>
  <si>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</si>
  <si>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</si>
  <si>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</si>
  <si>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</si>
  <si>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</si>
  <si>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</si>
  <si>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</si>
  <si>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</si>
  <si>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</si>
  <si>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</si>
  <si>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</si>
  <si>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</si>
  <si>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</si>
  <si>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</si>
  <si>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</si>
  <si>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</si>
  <si>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</si>
  <si>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</si>
  <si>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</si>
  <si>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</si>
  <si>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</si>
  <si>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</si>
  <si>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</si>
  <si>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</si>
  <si>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</si>
  <si>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</si>
  <si>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</si>
  <si>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</si>
  <si>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</si>
  <si>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</si>
  <si>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</si>
  <si>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</si>
  <si>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</si>
  <si>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</si>
  <si>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</si>
  <si>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</si>
  <si>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</si>
  <si>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</si>
  <si>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</si>
  <si>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</si>
  <si>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</si>
  <si>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</si>
  <si>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</si>
  <si>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</si>
  <si>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</si>
  <si>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</si>
  <si>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</si>
  <si>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</si>
  <si>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</si>
  <si>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</si>
  <si>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</si>
  <si>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</si>
  <si>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</si>
  <si>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</si>
  <si>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</si>
  <si>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</si>
  <si>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</si>
  <si>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</si>
  <si>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</si>
  <si>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</si>
  <si>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</si>
  <si>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</si>
  <si>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</si>
  <si>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</si>
  <si>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</si>
  <si>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</si>
  <si>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</si>
  <si>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</si>
  <si>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</si>
  <si>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</si>
  <si>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</si>
  <si>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</si>
  <si>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</si>
  <si>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</si>
  <si>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</si>
  <si>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</si>
  <si>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</si>
  <si>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</si>
  <si>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</si>
  <si>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</si>
  <si>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</si>
  <si>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</si>
  <si>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</si>
  <si>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</si>
  <si>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</si>
  <si>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</si>
  <si>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</si>
  <si>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</si>
  <si>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</si>
  <si>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</si>
  <si>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</si>
  <si>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</si>
  <si>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</si>
  <si>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</si>
  <si>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</si>
  <si>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</si>
  <si>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</si>
  <si>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</si>
  <si>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</si>
  <si>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</si>
  <si>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</si>
  <si>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</si>
  <si>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</si>
  <si>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</si>
  <si>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</si>
  <si>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</si>
  <si>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</si>
  <si>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</si>
  <si>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</si>
  <si>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</si>
  <si>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</si>
  <si>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</si>
  <si>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</si>
  <si>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</si>
  <si>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</si>
  <si>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</si>
  <si>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</si>
  <si>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</si>
  <si>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</si>
  <si>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</si>
  <si>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</si>
  <si>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</si>
  <si>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</si>
  <si>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</si>
  <si>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</si>
  <si>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</si>
  <si>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</si>
  <si>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</si>
  <si>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</si>
  <si>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</si>
  <si>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</si>
  <si>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</si>
  <si>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</si>
  <si>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</si>
  <si>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</si>
  <si>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</si>
  <si>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</si>
  <si>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</si>
  <si>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</si>
  <si>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</si>
  <si>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</si>
  <si>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</si>
  <si>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</si>
  <si>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</si>
  <si>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</si>
  <si>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</si>
  <si>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</si>
  <si>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</si>
  <si>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</si>
  <si>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</si>
  <si>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</si>
  <si>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</si>
  <si>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</si>
  <si>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</si>
  <si>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</si>
  <si>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</si>
  <si>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</si>
  <si>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</si>
  <si>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</si>
  <si>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</si>
  <si>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</si>
  <si>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</si>
  <si>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</si>
  <si>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</si>
  <si>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</si>
  <si>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</si>
  <si>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</si>
  <si>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</si>
  <si>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</si>
  <si>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</si>
  <si>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</si>
  <si>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</si>
  <si>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</si>
  <si>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</si>
  <si>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</si>
  <si>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</si>
  <si>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</si>
  <si>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</si>
  <si>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</si>
  <si>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</si>
  <si>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</si>
  <si>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</si>
  <si>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</si>
  <si>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</si>
  <si>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</si>
  <si>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</si>
  <si>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</si>
  <si>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</si>
  <si>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</si>
  <si>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</si>
  <si>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</si>
  <si>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</si>
  <si>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</si>
  <si>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</si>
  <si>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</si>
  <si>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</si>
  <si>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</si>
  <si>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</si>
  <si>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</si>
  <si>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</si>
  <si>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</si>
  <si>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</si>
  <si>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</si>
  <si>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</si>
  <si>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</si>
  <si>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</si>
  <si>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</si>
  <si>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</si>
  <si>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</si>
  <si>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</si>
  <si>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</si>
  <si>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</si>
  <si>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</si>
  <si>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</si>
  <si>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</si>
  <si>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</si>
  <si>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</si>
  <si>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</si>
  <si>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</si>
  <si>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</si>
  <si>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</si>
  <si>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</si>
  <si>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</si>
  <si>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</si>
  <si>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</si>
  <si>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</si>
  <si>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</si>
  <si>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</si>
  <si>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</si>
  <si>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</si>
  <si>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</si>
  <si>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</si>
  <si>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</si>
  <si>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</si>
  <si>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</si>
  <si>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</si>
  <si>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</si>
  <si>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</si>
  <si>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</si>
  <si>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</si>
  <si>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</si>
  <si>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</si>
  <si>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</si>
  <si>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</si>
  <si>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</si>
  <si>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</si>
  <si>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</si>
  <si>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</si>
  <si>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</si>
  <si>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</si>
  <si>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</si>
  <si>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</si>
  <si>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</si>
  <si>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</si>
  <si>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</si>
  <si>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</si>
  <si>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</si>
  <si>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</si>
  <si>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</si>
  <si>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</si>
  <si>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</si>
  <si>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</si>
  <si>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</si>
  <si>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</si>
  <si>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</si>
  <si>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</si>
  <si>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</si>
  <si>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</si>
  <si>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</si>
  <si>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</si>
  <si>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</si>
  <si>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</si>
  <si>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</si>
  <si>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</si>
  <si>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</si>
  <si>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</si>
  <si>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</si>
  <si>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</si>
  <si>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</si>
  <si>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</si>
  <si>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</si>
  <si>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</si>
  <si>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</si>
  <si>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</si>
  <si>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</si>
  <si>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</si>
  <si>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</si>
  <si>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</si>
  <si>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</si>
  <si>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</si>
  <si>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</si>
  <si>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</si>
  <si>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</si>
  <si>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</si>
  <si>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</si>
  <si>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</si>
  <si>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</si>
  <si>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</si>
  <si>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</si>
  <si>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</si>
  <si>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</si>
  <si>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</si>
  <si>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</si>
  <si>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</si>
  <si>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</si>
  <si>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</si>
  <si>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</si>
  <si>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</si>
  <si>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</si>
  <si>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</si>
  <si>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</si>
  <si>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</si>
  <si>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</si>
  <si>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</si>
  <si>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</si>
  <si>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</si>
  <si>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</si>
  <si>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</si>
  <si>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</si>
  <si>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</si>
  <si>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</si>
  <si>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</si>
  <si>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</si>
  <si>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</si>
  <si>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</si>
  <si>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</si>
  <si>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</si>
  <si>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</si>
  <si>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</si>
  <si>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</si>
  <si>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</si>
  <si>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</si>
  <si>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</si>
  <si>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</si>
  <si>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</si>
  <si>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</si>
  <si>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</si>
  <si>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</si>
  <si>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</si>
  <si>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</si>
  <si>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</si>
  <si>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</si>
  <si>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</si>
  <si>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</si>
  <si>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</si>
  <si>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</si>
  <si>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</si>
  <si>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</si>
  <si>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</si>
  <si>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</si>
  <si>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</si>
  <si>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</si>
  <si>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</si>
  <si>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</si>
  <si>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</si>
  <si>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</si>
  <si>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</si>
  <si>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</si>
  <si>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</si>
  <si>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</si>
  <si>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</si>
  <si>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</si>
  <si>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</si>
  <si>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</si>
  <si>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</si>
  <si>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</si>
  <si>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</si>
  <si>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</si>
  <si>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</si>
  <si>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</si>
  <si>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</si>
  <si>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</si>
  <si>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</si>
  <si>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</si>
  <si>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</si>
  <si>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</si>
  <si>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</si>
  <si>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</si>
  <si>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</si>
  <si>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</si>
  <si>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</si>
  <si>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</si>
  <si>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</si>
  <si>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</si>
  <si>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</si>
  <si>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</si>
  <si>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</si>
  <si>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</si>
  <si>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</si>
  <si>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</si>
  <si>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</si>
  <si>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</si>
  <si>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</si>
  <si>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</si>
  <si>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</si>
  <si>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</si>
  <si>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</si>
  <si>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</si>
  <si>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</si>
  <si>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</si>
  <si>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</si>
  <si>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</si>
  <si>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</si>
  <si>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</si>
  <si>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</si>
  <si>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</si>
  <si>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</si>
  <si>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</si>
  <si>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</si>
  <si>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</si>
  <si>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</si>
  <si>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</si>
  <si>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</si>
  <si>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</si>
  <si>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</si>
  <si>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</si>
  <si>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</si>
  <si>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</si>
  <si>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</si>
  <si>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</si>
  <si>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</si>
  <si>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</si>
  <si>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</si>
  <si>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</si>
  <si>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</si>
  <si>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</si>
  <si>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</si>
  <si>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</si>
  <si>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</si>
  <si>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</si>
  <si>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</si>
  <si>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</si>
  <si>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</si>
  <si>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</si>
  <si>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</si>
  <si>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</si>
  <si>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</si>
  <si>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</si>
  <si>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</si>
  <si>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</si>
  <si>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</si>
  <si>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</si>
  <si>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</si>
  <si>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</si>
  <si>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</si>
  <si>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</si>
  <si>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</si>
  <si>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</si>
  <si>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</si>
  <si>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</si>
  <si>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</si>
  <si>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</si>
  <si>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</si>
  <si>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</si>
  <si>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</si>
  <si>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</si>
  <si>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</si>
  <si>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</si>
  <si>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</si>
  <si>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</si>
  <si>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</si>
  <si>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</si>
  <si>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</si>
  <si>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</si>
  <si>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</si>
  <si>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</si>
  <si>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</si>
  <si>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</si>
  <si>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</si>
  <si>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</si>
  <si>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</si>
  <si>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</si>
  <si>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</si>
  <si>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</si>
  <si>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</si>
  <si>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</si>
  <si>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</si>
  <si>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</si>
  <si>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</si>
  <si>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</si>
  <si>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</si>
  <si>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</si>
  <si>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</si>
  <si>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</si>
  <si>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</si>
  <si>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</si>
  <si>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</si>
  <si>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</si>
  <si>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</si>
  <si>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</si>
  <si>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</si>
  <si>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</si>
  <si>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</si>
  <si>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</si>
  <si>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</si>
  <si>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</si>
  <si>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</si>
  <si>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</si>
  <si>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</si>
  <si>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</si>
  <si>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</si>
  <si>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</si>
  <si>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</si>
  <si>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</si>
  <si>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</si>
  <si>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</si>
  <si>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</si>
  <si>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</si>
  <si>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</si>
  <si>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</si>
  <si>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</si>
  <si>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</si>
  <si>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</si>
  <si>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</si>
  <si>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</si>
  <si>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</si>
  <si>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</si>
  <si>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</si>
  <si>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</si>
  <si>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</si>
  <si>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</si>
  <si>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</si>
  <si>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</si>
  <si>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</si>
  <si>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</si>
  <si>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</si>
  <si>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</si>
  <si>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</si>
  <si>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</si>
  <si>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</si>
  <si>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</si>
  <si>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</si>
  <si>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</si>
  <si>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</si>
  <si>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</si>
  <si>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</si>
  <si>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</si>
  <si>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</si>
  <si>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</si>
  <si>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</si>
  <si>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</si>
  <si>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</si>
  <si>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</si>
  <si>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</si>
  <si>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</si>
  <si>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</si>
  <si>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</si>
  <si>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</si>
  <si>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</si>
  <si>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</si>
  <si>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</si>
  <si>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</si>
  <si>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</si>
  <si>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</si>
  <si>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</si>
  <si>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</si>
  <si>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</si>
  <si>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</si>
  <si>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</si>
  <si>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</si>
  <si>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</si>
  <si>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</si>
  <si>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</si>
  <si>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</si>
  <si>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</si>
  <si>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</si>
  <si>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</si>
  <si>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</si>
  <si>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</si>
  <si>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</si>
  <si>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</si>
  <si>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</si>
  <si>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</si>
  <si>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</si>
  <si>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</si>
  <si>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</si>
  <si>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</si>
  <si>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</si>
  <si>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</si>
  <si>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</si>
  <si>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</si>
  <si>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</si>
  <si>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</si>
  <si>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</si>
  <si>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</si>
  <si>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</si>
  <si>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</si>
  <si>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</si>
  <si>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</si>
  <si>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</si>
  <si>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</si>
  <si>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</si>
  <si>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</si>
  <si>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</si>
  <si>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</si>
  <si>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</si>
  <si>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</si>
  <si>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</si>
  <si>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</si>
  <si>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</si>
  <si>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</si>
  <si>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</si>
  <si>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</si>
  <si>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</si>
  <si>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</si>
  <si>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</si>
  <si>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</si>
  <si>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</si>
  <si>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</si>
  <si>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</si>
  <si>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</si>
  <si>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</si>
  <si>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</si>
  <si>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</si>
  <si>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</si>
  <si>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</si>
  <si>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</si>
  <si>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</si>
  <si>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</si>
  <si>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</si>
  <si>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</si>
  <si>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</si>
  <si>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</si>
  <si>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</si>
  <si>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</si>
  <si>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</si>
  <si>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</si>
  <si>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</si>
  <si>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</si>
  <si>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</si>
  <si>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</si>
  <si>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</si>
  <si>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</si>
  <si>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</si>
  <si>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</si>
  <si>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</si>
  <si>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</si>
  <si>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</si>
  <si>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</si>
  <si>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</si>
  <si>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</si>
  <si>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</si>
  <si>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</si>
  <si>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</si>
  <si>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</si>
  <si>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</si>
  <si>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</si>
  <si>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</si>
  <si>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</si>
  <si>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</si>
  <si>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</si>
  <si>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</si>
  <si>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</si>
  <si>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</si>
  <si>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</si>
  <si>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</si>
  <si>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</si>
  <si>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</si>
  <si>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</si>
  <si>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</si>
  <si>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</si>
  <si>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</si>
  <si>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</si>
  <si>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</si>
  <si>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</si>
  <si>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</si>
  <si>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</si>
  <si>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</si>
  <si>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</si>
  <si>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</si>
  <si>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</si>
  <si>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</si>
  <si>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</si>
  <si>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</si>
  <si>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</si>
  <si>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</si>
  <si>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</si>
  <si>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</si>
  <si>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</si>
  <si>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</si>
  <si>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</si>
  <si>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</si>
  <si>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</si>
  <si>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</si>
  <si>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</si>
  <si>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</si>
  <si>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</si>
  <si>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</si>
  <si>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</si>
  <si>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</si>
  <si>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</si>
  <si>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</si>
  <si>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</si>
  <si>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</si>
  <si>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</si>
  <si>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</si>
  <si>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</si>
  <si>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</si>
  <si>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</si>
  <si>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</si>
  <si>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</si>
  <si>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</si>
  <si>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</si>
  <si>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</si>
  <si>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</si>
  <si>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</si>
  <si>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</si>
  <si>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</si>
  <si>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</si>
  <si>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</si>
  <si>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</si>
  <si>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</si>
  <si>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</si>
  <si>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</si>
  <si>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</si>
  <si>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</si>
  <si>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</si>
  <si>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</si>
  <si>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</si>
  <si>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</si>
  <si>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</si>
  <si>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</si>
  <si>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</si>
  <si>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</si>
  <si>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</si>
  <si>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</si>
  <si>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</si>
  <si>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</si>
  <si>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</si>
  <si>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</si>
  <si>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</si>
  <si>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</si>
  <si>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</si>
  <si>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</si>
  <si>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</si>
  <si>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</si>
  <si>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</si>
  <si>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</si>
  <si>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</si>
  <si>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</si>
  <si>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</si>
  <si>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</si>
  <si>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</si>
  <si>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</si>
  <si>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</si>
  <si>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</si>
  <si>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</si>
  <si>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</si>
  <si>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</si>
  <si>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</si>
  <si>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</si>
  <si>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</si>
  <si>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</si>
  <si>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</si>
  <si>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</si>
  <si>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</si>
  <si>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</si>
  <si>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</si>
  <si>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</si>
  <si>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</si>
  <si>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</si>
  <si>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</si>
  <si>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</si>
  <si>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</si>
  <si>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</si>
  <si>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</si>
  <si>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</si>
  <si>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</si>
  <si>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</si>
  <si>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</si>
  <si>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</si>
  <si>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</si>
  <si>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</si>
  <si>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</si>
  <si>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</si>
  <si>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</si>
  <si>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</si>
  <si>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</si>
  <si>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</si>
  <si>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</si>
  <si>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</si>
  <si>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</si>
  <si>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</si>
  <si>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</si>
  <si>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</si>
  <si>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</si>
  <si>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</si>
  <si>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</si>
  <si>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</si>
  <si>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</si>
  <si>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</si>
  <si>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</si>
  <si>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</si>
  <si>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</si>
  <si>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</si>
  <si>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</si>
  <si>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</si>
  <si>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</si>
  <si>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</si>
  <si>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</si>
  <si>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</si>
  <si>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</si>
  <si>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</si>
  <si>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</si>
  <si>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</si>
  <si>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</si>
  <si>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</si>
  <si>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</si>
  <si>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</si>
  <si>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</si>
  <si>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</si>
  <si>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</si>
  <si>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</si>
  <si>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</si>
  <si>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</si>
  <si>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</si>
  <si>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</si>
  <si>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</si>
  <si>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</si>
  <si>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</si>
  <si>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</si>
  <si>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</si>
  <si>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</si>
  <si>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</si>
  <si>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</si>
  <si>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</si>
  <si>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</si>
  <si>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</si>
  <si>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</si>
  <si>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</si>
  <si>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</si>
  <si>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</si>
  <si>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</si>
  <si>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</si>
  <si>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</si>
  <si>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</si>
  <si>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</si>
  <si>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</si>
  <si>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</si>
  <si>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</si>
  <si>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</si>
  <si>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</si>
  <si>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</si>
  <si>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</si>
  <si>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</si>
  <si>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</si>
  <si>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</si>
  <si>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</si>
  <si>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</si>
  <si>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</si>
  <si>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</si>
  <si>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</si>
  <si>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</si>
  <si>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</si>
  <si>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</si>
  <si>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</si>
  <si>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</si>
  <si>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</si>
  <si>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</si>
  <si>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</si>
  <si>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</si>
  <si>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</si>
  <si>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</si>
  <si>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</si>
  <si>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</si>
  <si>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</si>
  <si>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</si>
  <si>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</si>
  <si>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</si>
  <si>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</si>
  <si>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</si>
  <si>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</si>
  <si>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</si>
  <si>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</si>
  <si>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</si>
  <si>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</si>
  <si>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</si>
  <si>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</si>
  <si>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</si>
  <si>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</si>
  <si>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</si>
  <si>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</si>
  <si>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</si>
  <si>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 xml:space="preserve">130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</si>
  <si>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</si>
  <si>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</si>
  <si>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</si>
  <si>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</si>
  <si>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</si>
  <si>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</si>
  <si>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</si>
  <si>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</si>
  <si>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</si>
  <si>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</si>
  <si>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</si>
  <si>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</si>
  <si>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</si>
  <si>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</si>
  <si>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</si>
  <si>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</si>
  <si>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</si>
  <si>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</si>
  <si>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</si>
  <si>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</si>
  <si>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</si>
  <si>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</si>
  <si>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</si>
  <si>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</si>
  <si>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</si>
  <si>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</si>
  <si>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</si>
  <si>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</si>
  <si>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</si>
  <si>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</si>
  <si>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</si>
  <si>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</si>
  <si>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</si>
  <si>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</si>
  <si>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</si>
  <si>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</si>
  <si>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</si>
  <si>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</si>
  <si>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</si>
  <si>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</si>
  <si>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</si>
  <si>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</si>
  <si>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</si>
  <si>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</si>
  <si>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</si>
  <si>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</si>
  <si>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</si>
  <si>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</si>
  <si>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</si>
  <si>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</si>
  <si>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</si>
  <si>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</si>
  <si>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</si>
  <si>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</si>
  <si>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</si>
  <si>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</si>
  <si>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</si>
  <si>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</si>
  <si>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</si>
  <si>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</si>
  <si>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</si>
  <si>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</si>
  <si>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</si>
  <si>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</si>
  <si>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</si>
  <si>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</si>
  <si>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</si>
  <si>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</si>
  <si>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</si>
  <si>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</si>
  <si>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</si>
  <si>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</si>
  <si>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</si>
  <si>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</si>
  <si>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</si>
  <si>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</si>
  <si>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</si>
  <si>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</si>
  <si>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</si>
  <si>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</si>
  <si>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</si>
  <si>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</si>
  <si>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PCM-20251119-00000593</t>
  </si>
  <si>
    <t>ETA 30 min</t>
  </si>
  <si>
    <t xml:space="preserve"> PCM-20250215-00000830 </t>
  </si>
  <si>
    <t>LTE site still down and  site located in aramco area access issue need special permission</t>
  </si>
  <si>
    <t>PCM-20251119-00000083</t>
  </si>
  <si>
    <t>access issue, site located in family building and owner phone closed</t>
  </si>
  <si>
    <t>PCM-20251119-00000552</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</si>
  <si>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</si>
  <si>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</si>
  <si>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</si>
  <si>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</si>
  <si>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</si>
  <si>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</si>
  <si>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</si>
  <si>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</si>
  <si>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</si>
  <si>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PCM-20251119-00000696</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</si>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</sst>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3" fillId="7" borderId="5"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6" totalsRowShown="0" headerRowDxfId="48" dataDxfId="47" headerRowBorderDxfId="45" tableBorderDxfId="46" totalsRowBorderDxfId="44">
  <autoFilter ref="A1:L4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317.46607569444313</v>
      </c>
      <c r="H2" s="76">
        <v>45662.943402777775</v>
      </c>
      <c r="I2" s="59" t="str">
        <f>IFERROR(VLOOKUP(D2,DB!A:F,6,0),"")</f>
        <v>Generator-SG</v>
      </c>
      <c r="J2" s="59" t="str">
        <f>IFERROR(VLOOKUP(D2,DB!A:G,7,0),"")</f>
        <v>Dead</v>
      </c>
      <c r="K2" s="67" t="s">
        <v>39022</v>
      </c>
      <c r="L2" s="65" t="str">
        <f>IFERROR(VLOOKUP(D2,DB!A:I,9,0),"")</f>
        <v>Latis</v>
      </c>
    </row>
    <row r="3" spans="1:15" ht="15" customHeight="1">
      <c r="A3" s="147" t="s">
        <v>39023</v>
      </c>
      <c r="B3" s="141" t="str">
        <f>IFERROR(VLOOKUP(D3,DB!A:K,11,0),"")</f>
        <v>R1</v>
      </c>
      <c r="C3" s="141">
        <v>1</v>
      </c>
      <c r="D3" s="78" t="s">
        <v>21347</v>
      </c>
      <c r="E3" s="142" t="s">
        <v>39021</v>
      </c>
      <c r="F3" s="143">
        <v>45980.400821759256</v>
      </c>
      <c r="G3" s="144">
        <f ca="1">IFERROR(NOW()-F3,"")</f>
        <v>1.3679861112905201E-2</v>
      </c>
      <c r="H3" s="143">
        <v>45980.395740740743</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45980.414501620369</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45980.414501620369</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45980.414501620369</v>
      </c>
      <c r="H6" s="143"/>
      <c r="I6" s="141" t="str">
        <f>IFERROR(VLOOKUP(D6,DB!A:F,6,0),"")</f>
        <v/>
      </c>
      <c r="J6" s="141" t="str">
        <f>IFERROR(VLOOKUP(D6,DB!A:G,7,0),"")</f>
        <v/>
      </c>
      <c r="K6" s="145"/>
      <c r="L6" s="146" t="str">
        <f>IFERROR(VLOOKUP(D6,DB!A:I,9,0),"")</f>
        <v/>
      </c>
    </row>
    <row r="7" spans="1:15" ht="15" customHeight="1">
      <c r="A7" s="140"/>
      <c r="B7" s="141" t="str">
        <f>IFERROR(VLOOKUP(D7,DB!A:K,11,0),"")</f>
        <v/>
      </c>
      <c r="C7" s="141"/>
      <c r="D7" s="78"/>
      <c r="E7" s="142"/>
      <c r="F7" s="143"/>
      <c r="G7" s="144">
        <f ca="1">IFERROR(NOW()-F7,"")</f>
        <v>45980.414501620369</v>
      </c>
      <c r="H7" s="143"/>
      <c r="I7" s="141" t="str">
        <f>IFERROR(VLOOKUP(D7,DB!A:F,6,0),"")</f>
        <v/>
      </c>
      <c r="J7" s="141" t="str">
        <f>IFERROR(VLOOKUP(D7,DB!A:G,7,0),"")</f>
        <v/>
      </c>
      <c r="K7" s="145"/>
      <c r="L7" s="146" t="str">
        <f>IFERROR(VLOOKUP(D7,DB!A:I,9,0),"")</f>
        <v/>
      </c>
    </row>
    <row r="8" spans="1:15" ht="15" customHeight="1">
      <c r="A8" s="140"/>
      <c r="B8" s="141" t="str">
        <f>IFERROR(VLOOKUP(D8,DB!A:K,11,0),"")</f>
        <v/>
      </c>
      <c r="C8" s="141"/>
      <c r="D8" s="78"/>
      <c r="E8" s="142"/>
      <c r="F8" s="143"/>
      <c r="G8" s="144">
        <f ca="1">IFERROR(NOW()-F8,"")</f>
        <v>45980.414501620369</v>
      </c>
      <c r="H8" s="143"/>
      <c r="I8" s="141" t="str">
        <f>IFERROR(VLOOKUP(D8,DB!A:F,6,0),"")</f>
        <v/>
      </c>
      <c r="J8" s="141" t="str">
        <f>IFERROR(VLOOKUP(D8,DB!A:G,7,0),"")</f>
        <v/>
      </c>
      <c r="K8" s="145"/>
      <c r="L8" s="146" t="str">
        <f>IFERROR(VLOOKUP(D8,DB!A:I,9,0),"")</f>
        <v/>
      </c>
    </row>
    <row r="9" spans="1:15" ht="15" customHeight="1">
      <c r="A9" s="128"/>
      <c r="B9" s="129" t="str">
        <f>IFERROR(VLOOKUP(D14,DB!A:K,11,0),"")</f>
        <v/>
      </c>
      <c r="C9" s="129"/>
      <c r="D9" s="129"/>
      <c r="E9" s="130"/>
      <c r="F9" s="127"/>
      <c r="G9" s="131">
        <f ca="1">IFERROR(NOW()-F9,"")</f>
        <v>45980.414501620369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45980.414501620369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45980.414501620369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45980.414501620369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45980.414501620369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45980.414501620369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45980.414501620369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45980.414501620369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45980.414501620369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45980.414501620369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45980.414501620369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45980.414501620369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45980.414501620369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45980.414501620369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45980.414501620369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45980.414501620369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45980.414501620369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45980.414501620369</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45980.414501620369</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45980.414501620369</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45980.414501620369</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45980.414501620369</v>
      </c>
      <c r="H30" s="127"/>
      <c r="I30" s="129" t="str">
        <f>IFERROR(VLOOKUP(D35,DB!A:F,6,0),"")</f>
        <v/>
      </c>
      <c r="J30" s="129" t="str">
        <f>IFERROR(VLOOKUP(D35,DB!A:G,7,0),"")</f>
        <v/>
      </c>
      <c r="K30" s="132"/>
      <c r="L30" s="133" t="str">
        <f>IFERROR(VLOOKUP(D35,DB!A:I,9,0),"")</f>
        <v/>
      </c>
    </row>
    <row r="31" spans="1:12" ht="15" customHeight="1">
      <c r="A31" s="128"/>
      <c r="B31" s="129" t="str">
        <f>IFERROR(VLOOKUP(D36,DB!A:K,11,0),"")</f>
        <v/>
      </c>
      <c r="C31" s="129"/>
      <c r="D31" s="129"/>
      <c r="E31" s="130"/>
      <c r="F31" s="127"/>
      <c r="G31" s="131">
        <f ca="1">IFERROR(NOW()-F31,"")</f>
        <v>45980.414501620369</v>
      </c>
      <c r="H31" s="127"/>
      <c r="I31" s="129" t="str">
        <f>IFERROR(VLOOKUP(D36,DB!A:F,6,0),"")</f>
        <v/>
      </c>
      <c r="J31" s="129" t="str">
        <f>IFERROR(VLOOKUP(D36,DB!A:G,7,0),"")</f>
        <v/>
      </c>
      <c r="K31" s="132"/>
      <c r="L31" s="133" t="str">
        <f>IFERROR(VLOOKUP(D36,DB!A:I,9,0),"")</f>
        <v/>
      </c>
    </row>
    <row r="32" spans="1:12" ht="15" customHeight="1">
      <c r="A32" s="128"/>
      <c r="B32" s="129" t="str">
        <f>IFERROR(VLOOKUP(#REF!,DB!A:K,11,0),"")</f>
        <v/>
      </c>
      <c r="C32" s="129"/>
      <c r="D32" s="129"/>
      <c r="E32" s="130"/>
      <c r="F32" s="127"/>
      <c r="G32" s="131">
        <f ca="1">IFERROR(NOW()-F32,"")</f>
        <v>45980.414501620369</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45980.414501620369</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45980.414501620369</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45980.414501620369</v>
      </c>
      <c r="H35" s="127"/>
      <c r="I35" s="129" t="str">
        <f>IFERROR(VLOOKUP(#REF!,DB!A:F,6,0),"")</f>
        <v/>
      </c>
      <c r="J35" s="129" t="str">
        <f>IFERROR(VLOOKUP(#REF!,DB!A:G,7,0),"")</f>
        <v/>
      </c>
      <c r="K35" s="132"/>
      <c r="L35" s="133" t="str">
        <f>IFERROR(VLOOKUP(#REF!,DB!A:I,9,0),"")</f>
        <v/>
      </c>
    </row>
    <row r="36" spans="1:12" ht="15" customHeight="1">
      <c r="A36" s="128"/>
      <c r="B36" s="129" t="str">
        <f>IFERROR(VLOOKUP(#REF!,DB!A:K,11,0),"")</f>
        <v/>
      </c>
      <c r="C36" s="129"/>
      <c r="D36" s="129"/>
      <c r="E36" s="130"/>
      <c r="F36" s="127"/>
      <c r="G36" s="131">
        <f ca="1">IFERROR(NOW()-F36,"")</f>
        <v>45980.414501620369</v>
      </c>
      <c r="H36" s="127"/>
      <c r="I36" s="129" t="str">
        <f>IFERROR(VLOOKUP(#REF!,DB!A:F,6,0),"")</f>
        <v/>
      </c>
      <c r="J36" s="129" t="str">
        <f>IFERROR(VLOOKUP(#REF!,DB!A:G,7,0),"")</f>
        <v/>
      </c>
      <c r="K36" s="132"/>
      <c r="L36" s="133" t="str">
        <f>IFERROR(VLOOKUP(#REF!,DB!A:I,9,0),"")</f>
        <v/>
      </c>
    </row>
    <row r="37" spans="1:12" ht="15" customHeight="1">
      <c r="A37" s="128"/>
      <c r="B37" s="129" t="str">
        <f>IFERROR(VLOOKUP(D37,DB!A:K,11,0),"")</f>
        <v/>
      </c>
      <c r="C37" s="129"/>
      <c r="D37" s="129"/>
      <c r="E37" s="130"/>
      <c r="F37" s="127"/>
      <c r="G37" s="131">
        <f ca="1">IFERROR(NOW()-F37,"")</f>
        <v>45980.414501620369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45980.414501620369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45980.414501620369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45980.414501620369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45980.414501620369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45980.414501620369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45980.414501620369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45980.414501620369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45980.414501620369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45980.414501620369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45980.414501620369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45980.414501620369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45980.414501620369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45980.414501620369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45980.414501620369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45980.414501620369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45980.414501620369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45980.414501620369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45980.414501620369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45980.414501620369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45980.414501620369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45980.414501620369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45980.414501620369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45980.414501620369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45980.414501620369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45980.414501620369</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A19D3AE9-B1C8-4D82-89B7-297B362A9D4C}"/>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155.4146636574078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24607</v>
      </c>
      <c r="E4" s="84" t="s">
        <v>39021</v>
      </c>
      <c r="F4" s="103">
        <v>45980.354432870372</v>
      </c>
      <c r="G4" s="104">
        <f ca="1">IFERROR(NOW()-F4,"-")</f>
        <v>6.0068749997299165E-2</v>
      </c>
      <c r="H4" s="103">
        <v>45980.34957175926</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45980.414501620369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45980.414501620369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45980.414501620369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45980.414501620369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45980.414501620369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45980.414501620369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45980.414501620369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45980.414501620369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45980.414501620369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45980.414501620369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45980.414501620369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45980.414501620369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45980.414501620369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45980.414501620369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45980.414501620369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45980.414501620369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45980.414501620369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45980.414501620369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45980.414501620369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45980.414501620369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45980.414501620369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45980.414501620369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45980.414501620369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45980.414501620369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45980.414501620369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45980.414501620369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45980.414501620369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45980.414501620369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45980.414501620369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45980.414501620369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45980.414501620369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45980.414501620369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45980.414501620369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45980.414501620369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45980.414501620369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45980.414501620369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45980.414501620369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45980.414501620369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45980.414501620369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45980.414501620369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45980.414501620369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45980.414501620369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45980.414501620369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45980.414501620369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45980.414501620369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45980.414501620369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45980.414501620369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45980.414501620369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45980.414501620369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45980.414501620369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45980.414501620369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45980.414501620369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45980.414501620369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45980.414501620369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45980.414501620369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45980.414501620369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45980.414501620369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45980.414501620369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45980.414501620369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45980.414501620369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45980.414501620369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45980.414501620369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45980.414501620369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45980.414501620369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45980.414501620369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45980.414501620369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45980.414501620369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45980.414501620369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45980.414501620369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45980.414501620369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45980.414501620369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45980.414501620369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45980.414501620369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45980.414501620369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45980.414501620369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45980.414501620369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45980.414501620369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45980.414501620369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45980.414501620369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45980.414501620369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45980.414501620369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45980.414501620369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45980.414501620369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45980.414501620369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45980.414501620369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45980.414501620369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45980.414501620369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45980.414501620369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45980.414501620369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45980.414501620369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45980.414501620369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45980.414501620369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45980.414501620369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45980.414501620369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45980.414501620369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45980.414501620369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45980.414501620369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45980.414501620369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45980.414501620369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45980.414501620369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45980.414501620369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45980.414501620369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45980.414501620369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45980.414501620369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45980.414501620369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45980.414501620369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45980.414501620369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45980.414501620369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45980.414501620369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45980.414501620369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45980.414501620369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45980.414501620369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45980.414501620369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45980.414501620369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45980.414501620369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45980.414501620369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45980.414501620369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45980.414501620369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45980.414501620369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45980.414501620369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45980.414501620369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45980.414501620369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45980.414501620369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45980.414501620369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45980.414501620369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45980.414501620369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45980.414501620369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45980.414501620369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45980.414501620369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45980.414501620369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45980.414501620369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45980.414501620369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45980.414501620369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45980.414501620369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45980.414501620369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45980.414501620369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45980.414501620369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45980.414501620369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45980.414501620369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45980.414501620369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45980.414501620369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45980.414501620369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45980.414501620369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45980.414501620369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45980.414501620369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45980.414501620369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45980.414501620369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45980.414501620369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45980.414501620369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45980.414501620369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45980.414501620369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45980.414501620369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45980.414501620369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45980.414501620369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45980.414501620369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45980.414501620369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45980.414501620369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45980.414501620369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45980.414501620369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45980.414501620369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45980.414501620369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45980.414501620369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45980.414501620369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45980.414501620369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45980.414501620369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45980.414501620369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45980.414501620369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45980.414501620369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45980.414501620369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45980.414501620369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45980.414501620369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45980.414501620369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45980.414501620369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45980.414501620369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45980.414501620369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45980.414501620369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45980.414501620369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45980.414501620369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45980.414501620369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45980.414501620369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45980.414501620369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45980.414501620369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45980.414501620369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45980.414501620369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45980.414501620369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45980.414501620369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45980.414501620369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45980.414501620369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45980.414501620369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45980.414501620369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45980.414501620369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45980.414501620369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45980.414501620369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45980.414501620369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45980.414501620369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45980.414501620369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45980.414501620369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45980.414501620369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45980.414501620369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45980.414501620369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45980.414501620369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45980.414501620369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45980.414501620369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45980.414501620369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45980.414501620369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45980.414501620369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45980.414501620369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45980.414501620369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45980.414501620369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45980.414501620369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45980.414501620369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45980.414501620369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45980.414501620369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45980.414501620369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45980.414501620369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45980.414501620369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45980.414501620369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45980.414501620369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45980.414501620369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45980.414501620369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45980.414501620369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45980.414501620369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45980.414501620369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45980.414501620369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45980.414501620369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45980.414501620369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45980.414501620369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45980.414501620369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45980.414501620369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45980.414501620369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45980.414501620369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45980.414501620369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45980.414501620369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45980.414501620369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45980.414501620369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45980.414501620369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45980.414501620369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45980.414501620369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45980.414501620369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45980.414501620369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45980.414501620369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45980.414501620369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45980.414501620369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45980.414501620369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45980.414501620369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45980.414501620369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45980.414501620369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45980.414501620369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45980.414501620369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45980.414501620369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45980.414501620369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45980.414501620369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45980.414501620369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45980.414501620369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45980.414501620369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45980.414501620369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45980.414501620369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45980.414501620369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45980.414501620369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45980.414501620369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45980.414501620369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45980.414501620369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45980.414501620369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45980.414501620369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45980.414501620369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45980.414501620369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45980.414501620369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45980.414501620369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45980.414501620369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45980.414501620369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45980.414501620369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45980.414501620369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45980.414501620369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45980.414501620369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45980.414501620369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45980.414501620369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45980.414501620369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45980.414501620369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45980.414501620369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45980.414501620369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45980.414501620369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45980.414501620369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45980.414501620369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45980.414501620369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45980.414501620369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45980.414501620369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45980.414501620369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45980.414501620369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45980.414501620369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45980.414501620369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45980.414501620369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45980.414501620369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45980.414501620369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45980.414501620369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45980.414501620369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45980.414501620369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45980.414501620369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45980.414501620369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45980.414501620369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45980.414501620369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45980.414501620369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45980.414501620369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45980.414501620369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45980.414501620369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45980.414501620369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45980.414501620369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45980.414501620369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45980.414501620369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45980.414501620369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45980.414501620369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45980.414501620369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45980.414501620369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45980.414501620369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45980.414501620369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45980.414501620369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45980.414501620369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45980.414501620369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45980.414501620369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45980.414501620369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45980.414501620369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45980.414501620369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45980.414501620369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45980.414501620369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45980.414501620369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45980.414501620369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45980.414501620369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45980.414501620369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45980.414501620369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45980.414501620369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45980.414501620369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45980.414501620369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45980.414501620369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45980.414501620369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45980.414501620369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45980.414501620369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45980.414501620369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45980.414501620369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45980.414501620369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45980.414501620369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45980.414501620369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45980.414501620369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45980.414501620369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45980.414501620369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45980.414501620369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45980.414501620369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45980.414501620369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45980.414501620369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45980.414501620369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45980.414501620369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45980.414501620369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45980.414501620369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45980.414501620369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45980.414501620369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45980.414501620369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45980.414501620369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45980.414501620369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45980.414501620369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45980.414501620369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45980.414501620369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45980.414501620369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45980.414501620369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45980.414501620369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45980.414501620369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45980.414501620369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45980.414501620369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45980.414501620369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45980.414501620369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45980.414501620369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45980.414501620369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45980.414501620369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45980.414501620369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45980.414501620369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45980.414501620369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45980.414501620369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45980.414501620369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45980.414501620369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45980.414501620369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45980.414501620369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45980.414501620369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45980.414501620369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45980.414501620369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45980.414501620369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45980.414501620369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45980.414501620369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45980.414501620369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45980.414501620369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45980.414501620369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45980.414501620369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45980.414501620369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45980.414501620369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45980.414501620369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45980.414501620369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45980.414501620369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45980.414501620369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45980.414501620369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45980.414501620369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45980.414501620369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45980.414501620369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45980.414501620369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45980.414501620369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45980.414501620369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45980.414501620369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45980.414501620369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45980.414501620369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45980.414501620369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45980.414501620369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45980.414501620369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45980.414501620369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45980.414501620369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45980.414501620369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45980.414501620369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45980.414501620369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45980.414501620369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45980.414501620369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45980.414501620369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45980.414501620369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45980.414501620369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45980.414501620369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45980.414501620369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45980.414501620369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45980.414501620369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45980.414501620369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45980.414501620369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45980.414501620369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45980.414501620369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45980.414501620369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45980.414501620369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45980.414501620369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45980.414501620369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45980.414501620369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45980.414501620369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45980.414501620369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45980.414501620369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45980.414501620369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45980.414501620369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45980.414501620369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45980.414501620369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45980.414501620369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45980.414501620369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45980.414501620369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45980.414501620369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45980.414501620369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45980.414501620369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45980.414501620369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45980.414501620369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45980.414501620369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45980.414501620369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45980.414501620369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45980.414501620369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45980.414501620369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45980.414501620369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45980.414501620369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45980.414501620369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45980.414501620369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45980.414501620369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45980.414501620369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45980.414501620369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45980.414501620369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45980.414501620369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45980.414501620369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45980.414501620369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45980.414501620369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45980.414501620369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45980.414501620369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45980.414501620369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45980.414501620369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45980.414501620369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45980.414501620369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45980.414501620369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45980.414501620369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45980.414501620369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45980.414501620369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45980.414501620369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45980.414501620369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45980.414501620369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45980.414501620369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45980.414501620369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45980.414501620369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45980.414501620369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45980.414501620369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45980.414501620369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45980.414501620369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45980.414501620369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45980.414501620369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45980.414501620369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45980.414501620369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45980.414501620369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45980.414501620369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45980.414501620369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45980.414501620369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45980.414501620369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45980.414501620369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45980.414501620369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45980.414501620369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45980.414501620369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45980.414501620369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45980.414501620369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45980.414501620369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45980.414501620369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45980.414501620369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45980.414501620369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45980.414501620369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45980.414501620369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45980.414501620369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45980.414501620369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45980.414501620369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45980.414501620369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45980.414501620369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45980.414501620369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45980.414501620369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45980.414501620369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45980.414501620369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45980.414501620369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45980.414501620369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45980.414501620369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45980.414501620369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45980.414501620369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45980.414501620369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45980.414501620369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45980.414501620369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45980.414501620369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45980.414501620369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45980.414501620369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45980.414501620369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45980.414501620369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45980.414501620369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45980.414501620369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45980.414501620369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45980.414501620369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45980.414501620369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45980.414501620369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45980.414501620369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45980.414501620369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45980.414501620369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45980.414501620369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45980.414501620369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45980.414501620369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45980.414501620369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45980.414501620369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45980.414501620369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45980.414501620369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45980.414501620369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45980.414501620369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45980.414501620369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45980.414501620369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45980.414501620369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45980.414501620369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45980.414501620369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45980.414501620369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45980.414501620369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45980.414501620369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45980.414501620369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45980.414501620369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45980.414501620369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45980.414501620369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45980.414501620369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45980.414501620369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45980.414501620369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45980.414501620369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45980.414501620369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45980.414501620369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45980.414501620369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45980.414501620369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45980.414501620369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45980.414501620369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45980.414501620369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45980.414501620369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45980.414501620369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45980.414501620369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45980.414501620369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45980.414501620369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45980.414501620369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45980.414501620369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45980.414501620369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45980.414501620369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45980.414501620369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45980.414501620369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45980.414501620369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45980.414501620369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45980.414501620369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45980.414501620369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45980.414501620369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45980.414501620369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45980.414501620369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45980.414501620369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45980.414501620369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45980.414501620369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45980.414501620369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45980.414501620369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45980.414501620369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45980.414501620369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45980.414501620369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45980.414501620369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45980.414501620369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45980.414501620369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45980.414501620369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45980.414501620369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45980.414501620369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45980.414501620369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45980.414501620369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45980.414501620369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45980.414501620369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45980.414501620369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45980.414501620369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45980.414501620369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45980.414501620369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45980.414501620369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45980.414501620369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45980.414501620369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45980.414501620369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45980.414501620369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45980.414501620369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45980.414501620369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45980.414501620369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45980.414501620369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45980.414501620369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45980.414501620369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45980.414501620369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45980.414501620369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45980.414501620369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45980.414501620369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45980.414501620369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45980.414501620369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45980.414501620369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45980.414501620369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45980.414501620369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45980.414501620369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45980.414501620369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45980.414501620369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45980.414501620369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45980.414501620369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45980.414501620369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45980.414501620369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45980.414501620369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45980.414501620369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45980.414501620369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45980.414501620369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45980.414501620369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45980.414501620369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45980.414501620369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45980.414501620369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45980.414501620369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45980.414501620369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45980.414501620369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45980.414501620369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45980.414501620369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45980.414501620369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45980.414501620369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45980.414501620369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45980.414501620369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45980.414501620369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45980.414501620369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45980.414501620369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45980.414501620369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45980.414501620369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45980.414501620369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45980.414501620369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45980.414501620369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45980.414501620369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45980.414501620369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45980.414501620369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45980.414501620369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45980.414501620369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45980.414501620369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45980.414501620369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45980.414501620369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45980.414501620369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45980.414501620369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45980.414501620369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45980.414501620369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45980.414501620369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45980.414501620369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45980.414501620369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45980.414501620369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45980.414501620369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45980.414501620369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45980.414501620369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45980.414501620369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45980.414501620369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45980.414501620369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45980.414501620369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45980.414501620369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45980.414501620369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45980.414501620369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45980.414501620369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45980.414501620369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45980.414501620369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45980.414501620369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45980.414501620369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45980.414501620369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45980.414501620369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45980.414501620369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45980.414501620369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45980.414501620369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45980.414501620369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45980.414501620369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45980.414501620369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45980.414501620369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45980.414501620369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45980.414501620369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45980.414501620369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45980.414501620369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45980.414501620369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45980.414501620369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45980.414501620369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45980.414501620369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45980.414501620369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45980.414501620369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45980.414501620369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45980.414501620369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45980.414501620369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45980.414501620369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45980.414501620369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45980.414501620369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45980.414501620369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45980.414501620369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45980.414501620369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45980.414501620369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45980.414501620369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45980.414501620369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45980.414501620369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45980.414501620369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45980.414501620369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45980.414501620369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45980.414501620369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45980.414501620369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45980.414501620369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45980.414501620369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45980.414501620369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45980.414501620369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45980.414501620369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45980.414501620369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45980.414501620369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45980.414501620369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45980.414501620369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45980.414501620369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45980.414501620369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45980.414501620369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45980.414501620369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45980.414501620369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45980.414501620369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45980.414501620369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45980.414501620369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45980.414501620369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45980.414501620369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45980.414501620369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45980.414501620369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45980.414501620369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45980.414501620369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45980.414501620369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45980.414501620369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45980.414501620369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45980.414501620369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45980.414501620369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45980.414501620369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45980.414501620369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45980.414501620369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45980.414501620369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45980.414501620369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45980.414501620369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45980.414501620369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45980.414501620369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45980.414501620369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45980.414501620369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45980.414501620369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45980.414501620369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45980.414501620369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45980.414501620369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45980.414501620369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45980.414501620369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45980.414501620369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45980.414501620369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45980.414501620369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45980.414501620369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45980.414501620369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45980.414501620369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45980.414501620369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45980.414501620369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45980.414501620369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45980.414501620369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45980.414501620369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45980.414501620369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45980.414501620369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45980.414501620369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45980.414501620369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45980.414501620369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45980.414501620369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45980.414501620369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45980.414501620369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45980.414501620369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45980.414501620369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45980.414501620369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45980.414501620369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45980.414501620369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45980.414501620369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45980.414501620369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45980.414501620369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45980.414501620369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45980.414501620369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45980.414501620369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45980.414501620369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45980.414501620369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45980.414501620369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45980.414501620369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45980.414501620369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45980.414501620369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45980.414501620369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45980.414501620369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45980.414501620369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45980.414501620369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45980.414501620369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45980.414501620369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45980.414501620369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45980.414501620369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45980.414501620369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45980.414501620369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45980.414501620369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45980.414501620369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45980.414501620369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45980.414501620369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45980.414501620369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45980.414501620369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45980.414501620369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45980.414501620369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45980.414501620369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45980.414501620369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45980.414501620369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45980.414501620369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45980.414501620369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45980.414501620369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45980.414501620369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45980.414501620369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45980.414501620369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45980.414501620369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45980.414501620369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45980.414501620369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45980.414501620369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45980.414501620369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45980.414501620369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45980.414501620369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45980.414501620369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45980.414501620369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45980.414501620369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45980.414501620369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45980.414501620369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45980.414501620369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45980.414501620369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45980.414501620369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45980.414501620369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45980.414501620369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45980.414501620369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45980.414501620369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45980.414501620369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45980.414501620369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45980.414501620369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45980.414501620369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45980.414501620369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45980.414501620369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45980.414501620369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45980.414501620369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45980.414501620369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45980.414501620369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45980.414501620369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45980.414501620369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45980.414501620369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45980.414501620369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45980.414501620369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45980.414501620369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45980.414501620369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45980.414501620369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45980.414501620369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45980.414501620369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45980.414501620369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45980.414501620369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45980.414501620369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45980.414501620369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45980.414501620369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45980.414501620369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45980.414501620369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45980.414501620369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45980.414501620369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45980.414501620369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45980.414501620369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45980.414501620369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45980.414501620369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45980.414501620369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45980.414501620369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45980.414501620369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45980.414501620369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45980.414501620369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45980.414501620369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45980.414501620369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45980.414501620369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45980.414501620369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45980.414501620369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45980.414501620369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45980.414501620369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45980.414501620369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45980.414501620369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45980.414501620369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45980.414501620369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45980.414501620369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45980.414501620369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45980.414501620369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45980.414501620369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45980.414501620369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45980.414501620369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45980.414501620369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45980.414501620369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45980.414501620369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45980.414501620369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45980.414501620369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45980.414501620369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45980.414501620369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45980.414501620369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45980.414501620369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45980.414501620369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45980.414501620369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45980.414501620369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45980.414501620369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45980.414501620369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45980.414501620369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45980.414501620369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45980.414501620369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45980.414501620369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45980.414501620369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45980.414501620369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45980.414501620369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45980.414501620369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45980.414501620369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45980.414501620369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45980.414501620369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45980.414501620369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45980.414501620369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45980.414501620369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45980.414501620369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45980.414501620369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45980.414501620369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45980.414501620369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45980.414501620369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45980.414501620369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45980.414501620369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45980.414501620369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45980.414501620369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45980.414501620369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45980.414501620369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45980.414501620369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45980.414501620369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45980.414501620369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45980.414501620369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45980.414501620369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45980.414501620369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45980.414501620369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45980.414501620369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45980.414501620369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45980.414501620369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45980.414501620369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45980.414501620369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45980.414501620369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45980.414501620369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45980.414501620369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45980.414501620369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45980.414501620369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45980.414501620369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45980.414501620369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45980.414501620369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45980.414501620369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45980.414501620369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45980.414501620369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45980.414501620369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45980.414501620369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45980.414501620369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45980.414501620369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45980.414501620369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45980.414501620369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45980.414501620369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45980.414501620369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45980.414501620369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45980.414501620369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45980.414501620369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45980.414501620369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45980.414501620369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45980.414501620369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45980.414501620369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45980.414501620369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45980.414501620369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45980.414501620369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45980.414501620369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45980.414501620369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45980.414501620369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45980.414501620369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45980.414501620369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45980.414501620369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45980.414501620369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45980.414501620369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45980.414501620369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45980.414501620369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45980.414501620369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45980.414501620369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45980.414501620369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45980.414501620369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45980.414501620369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45980.414501620369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45980.414501620369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45980.414501620369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45980.414501620369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45980.414501620369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45980.414501620369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45980.414501620369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45980.414501620369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45980.414501620369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45980.414501620369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45980.414501620369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45980.414501620369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45980.414501620369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45980.414501620369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45980.414501620369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45980.414501620369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45980.414501620369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45980.414501620369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45980.414501620369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45980.414501620369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45980.414501620369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45980.414501620369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45980.414501620369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45980.414501620369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45980.414501620369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45980.414501620369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45980.414501620369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45980.414501620369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45980.414501620369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45980.414501620369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45980.414501620369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45980.414501620369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45980.414501620369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45980.414501620369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45980.414501620369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45980.414501620369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45980.414501620369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45980.414501620369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45980.414501620369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45980.414501620369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45980.414501620369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45980.414501620369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45980.414501620369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45980.414501620369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45980.414501620369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45980.414501620369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45980.414501620369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45980.414501620369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45980.414501620369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45980.414501620369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45980.414501620369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45980.414501620369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45980.414501620369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45980.414501620369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45980.414501620369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45980.414501620369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45980.414501620369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45980.414501620369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45980.414501620369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45980.414501620369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45980.414501620369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45980.414501620369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45980.414501620369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45980.414501620369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45980.414501620369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45980.414501620369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45980.414501620369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45980.414501620369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45980.414501620369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45980.414501620369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45980.414501620369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45980.414501620369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45980.414501620369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45980.414501620369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45980.414501620369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45980.414501620369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45980.414501620369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45980.414501620369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45980.414501620369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45980.414501620369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45980.414501620369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45980.414501620369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45980.414501620369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45980.414501620369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45980.414501620369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45980.414501620369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45980.414501620369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45980.414501620369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45980.414501620369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45980.414501620369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45980.414501620369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45980.414501620369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45980.414501620369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45980.414501620369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45980.414501620369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45980.414501620369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45980.414501620369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45980.414501620369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45980.414501620369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45980.414501620369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45980.414501620369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45980.414501620369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45980.414501620369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45980.414501620369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45980.414501620369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45980.414501620369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45980.414501620369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45980.414501620369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45980.414501620369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45980.414501620369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45980.414501620369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45980.414501620369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45980.414501620369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45980.414501620369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45980.414501620369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45980.414501620369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45980.414501620369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45980.414501620369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45980.414501620369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45980.414501620369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45980.414501620369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45980.414501620369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45980.414501620369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45980.414501620369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45980.414501620369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45980.414501620369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45980.414501620369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45980.414501620369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45980.414501620369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45980.414501620369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45980.414501620369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45980.414501620369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45980.414501620369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45980.414501620369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45980.414501620369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45980.414501620369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45980.414501620369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45980.414501620369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45980.414501620369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45980.414501620369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45980.414501620369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45980.414501620369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45980.414501620369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45980.414501620369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45980.414501620369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45980.414501620369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45980.414501620369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45980.414501620369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45980.414501620369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45980.414501620369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45980.414501620369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45980.414501620369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45980.414501620369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45980.414501620369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45980.414501620369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45980.414501620369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45980.414501620369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45980.414501620369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45980.414501620369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45980.414501620369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6"/>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276.93378402777307</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36966</v>
      </c>
      <c r="E3" s="94" t="s">
        <v>39102</v>
      </c>
      <c r="F3" s="95">
        <v>45980.052881944444</v>
      </c>
      <c r="G3" s="96">
        <f ca="1">IFERROR(NOW()-F3,"")</f>
        <v>0.36161967592488509</v>
      </c>
      <c r="H3" s="95">
        <v>45980.166921296295</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36585</v>
      </c>
      <c r="E4" s="94" t="s">
        <v>39021</v>
      </c>
      <c r="F4" s="95">
        <v>45980.335636574076</v>
      </c>
      <c r="G4" s="96">
        <f ca="1">IFERROR(NOW()-F4,"")</f>
        <v>7.8865046292776242E-2</v>
      </c>
      <c r="H4" s="95">
        <v>45980.329861111109</v>
      </c>
      <c r="I4" s="113" t="str">
        <f>IFERROR(VLOOKUP(D4,DB!A:F,6,0),"")</f>
        <v>Generator-SG</v>
      </c>
      <c r="J4" s="113" t="str">
        <f>IFERROR(VLOOKUP(D4,DB!A:G,7,0),"")</f>
        <v>Vandalized</v>
      </c>
      <c r="K4" s="97" t="s">
        <v>39114</v>
      </c>
      <c r="L4" s="91" t="str">
        <f>IFERROR(VLOOKUP(D4,DB!A:I,9,0),"")</f>
        <v>Latis</v>
      </c>
    </row>
    <row r="5" spans="1:16" ht="15" customHeight="1">
      <c r="A5" s="113"/>
      <c r="B5" s="113" t="str">
        <f>IFERROR(VLOOKUP(D5,DB!A:K,11,0),"")</f>
        <v/>
      </c>
      <c r="C5" s="93"/>
      <c r="D5" s="91"/>
      <c r="E5" s="94"/>
      <c r="F5" s="95"/>
      <c r="G5" s="96">
        <f t="shared" ref="G5:G66" ca="1" si="0">IFERROR(NOW()-F5,"")</f>
        <v>45980.414501620369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45980.414501620369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45980.414501620369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45980.414501620369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45980.414501620369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45980.414501620369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45980.414501620369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45980.414501620369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45980.414501620369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45980.414501620369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45980.414501620369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45980.414501620369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45980.414501620369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45980.414501620369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45980.414501620369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45980.414501620369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45980.414501620369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45980.414501620369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45980.414501620369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45980.414501620369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45980.414501620369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45980.414501620369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45980.414501620369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45980.414501620369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45980.414501620369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45980.414501620369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45980.414501620369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45980.414501620369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45980.414501620369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45980.414501620369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45980.414501620369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45980.414501620369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45980.414501620369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45980.414501620369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45980.414501620369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45980.414501620369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45980.414501620369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45980.414501620369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45980.414501620369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45980.414501620369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45980.414501620369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45980.414501620369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45980.414501620369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45980.414501620369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45980.414501620369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45980.414501620369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45980.414501620369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45980.414501620369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45980.414501620369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45980.414501620369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45980.414501620369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45980.414501620369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45980.414501620369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45980.414501620369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45980.414501620369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45980.414501620369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45980.414501620369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45980.414501620369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45980.414501620369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45980.414501620369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45980.414501620369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45980.414501620369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ref="G67:G130" ca="1" si="1">IFERROR(NOW()-F67,"")</f>
        <v>45980.414501620369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45980.414501620369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45980.414501620369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45980.414501620369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45980.414501620369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45980.414501620369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45980.414501620369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45980.414501620369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45980.414501620369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45980.414501620369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45980.414501620369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45980.414501620369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45980.414501620369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45980.414501620369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45980.414501620369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45980.414501620369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45980.414501620369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45980.414501620369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45980.414501620369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45980.414501620369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45980.414501620369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45980.414501620369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45980.414501620369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45980.414501620369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45980.414501620369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45980.414501620369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45980.414501620369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45980.414501620369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45980.414501620369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45980.414501620369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45980.414501620369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45980.414501620369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45980.414501620369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45980.414501620369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45980.414501620369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45980.414501620369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45980.414501620369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45980.414501620369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45980.414501620369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45980.414501620369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45980.414501620369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45980.414501620369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45980.414501620369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45980.414501620369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45980.414501620369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45980.414501620369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45980.414501620369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45980.414501620369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45980.414501620369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45980.414501620369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45980.414501620369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45980.414501620369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45980.414501620369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45980.414501620369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45980.414501620369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45980.414501620369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45980.414501620369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45980.414501620369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45980.414501620369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45980.414501620369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45980.414501620369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45980.414501620369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45980.414501620369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45980.414501620369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ref="G131:G194" ca="1" si="2">IFERROR(NOW()-F131,"")</f>
        <v>45980.414501620369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45980.414501620369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45980.414501620369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45980.414501620369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45980.414501620369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45980.414501620369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45980.414501620369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45980.414501620369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45980.414501620369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45980.414501620369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45980.414501620369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45980.414501620369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45980.414501620369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45980.414501620369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45980.414501620369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45980.414501620369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45980.414501620369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45980.414501620369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45980.414501620369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45980.414501620369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45980.414501620369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45980.414501620369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45980.414501620369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45980.414501620369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45980.414501620369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45980.414501620369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45980.414501620369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45980.414501620369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45980.414501620369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45980.414501620369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45980.414501620369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45980.414501620369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45980.414501620369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45980.414501620369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45980.414501620369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45980.414501620369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45980.414501620369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45980.414501620369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45980.414501620369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45980.414501620369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45980.414501620369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45980.414501620369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45980.414501620369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45980.414501620369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45980.414501620369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45980.414501620369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45980.414501620369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45980.414501620369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45980.414501620369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45980.414501620369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45980.414501620369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45980.414501620369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45980.414501620369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45980.414501620369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45980.414501620369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45980.414501620369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45980.414501620369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45980.414501620369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45980.414501620369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45980.414501620369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45980.414501620369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45980.414501620369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45980.414501620369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45980.414501620369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ref="G195:G258" ca="1" si="3">IFERROR(NOW()-F195,"")</f>
        <v>45980.414501620369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45980.414501620369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45980.414501620369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45980.414501620369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45980.414501620369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45980.414501620369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45980.414501620369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45980.414501620369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45980.414501620369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45980.414501620369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45980.414501620369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45980.414501620369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45980.414501620369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45980.414501620369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45980.414501620369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45980.414501620369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45980.414501620369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45980.414501620369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45980.414501620369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45980.414501620369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45980.414501620369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45980.414501620369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45980.414501620369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45980.414501620369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45980.414501620369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45980.414501620369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45980.414501620369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45980.414501620369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45980.414501620369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45980.414501620369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45980.414501620369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45980.414501620369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45980.414501620369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45980.414501620369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45980.414501620369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45980.414501620369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45980.414501620369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45980.414501620369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45980.414501620369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45980.414501620369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45980.414501620369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45980.414501620369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45980.414501620369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45980.414501620369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45980.414501620369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45980.414501620369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45980.414501620369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45980.414501620369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45980.414501620369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45980.414501620369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45980.414501620369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45980.414501620369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45980.414501620369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45980.414501620369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45980.414501620369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45980.414501620369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45980.414501620369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45980.414501620369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45980.414501620369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45980.414501620369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45980.414501620369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45980.414501620369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45980.414501620369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45980.414501620369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ref="G259:G322" ca="1" si="4">IFERROR(NOW()-F259,"")</f>
        <v>45980.414501620369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45980.414501620369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45980.414501620369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45980.414501620369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45980.414501620369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45980.414501620369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45980.414501620369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45980.414501620369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45980.414501620369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45980.414501620369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45980.414501620369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45980.414501620369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45980.414501620369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45980.414501620369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45980.414501620369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45980.414501620369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45980.414501620369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45980.414501620369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45980.414501620369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45980.414501620369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45980.414501620369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45980.414501620369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45980.414501620369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45980.414501620369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45980.414501620369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45980.414501620369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45980.414501620369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45980.414501620369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45980.414501620369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45980.414501620369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45980.414501620369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45980.414501620369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45980.414501620369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45980.414501620369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45980.414501620369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45980.414501620369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45980.414501620369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45980.414501620369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45980.414501620369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45980.414501620369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45980.414501620369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45980.414501620369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45980.414501620369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45980.414501620369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45980.414501620369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45980.414501620369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45980.414501620369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45980.414501620369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45980.414501620369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45980.414501620369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45980.414501620369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45980.414501620369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45980.414501620369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45980.414501620369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45980.414501620369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45980.414501620369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45980.414501620369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45980.414501620369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45980.414501620369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45980.414501620369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45980.414501620369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45980.414501620369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45980.414501620369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45980.414501620369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ref="G323:G386" ca="1" si="5">IFERROR(NOW()-F323,"")</f>
        <v>45980.414501620369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45980.414501620369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45980.414501620369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45980.414501620369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45980.414501620369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45980.414501620369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45980.414501620369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45980.414501620369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45980.414501620369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45980.414501620369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45980.414501620369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45980.414501620369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45980.414501620369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45980.414501620369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45980.414501620369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45980.414501620369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45980.414501620369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45980.414501620369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45980.414501620369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45980.414501620369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45980.414501620369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45980.414501620369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45980.414501620369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45980.414501620369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45980.414501620369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45980.414501620369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45980.414501620369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45980.414501620369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45980.414501620369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45980.414501620369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45980.414501620369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45980.414501620369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45980.414501620369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45980.414501620369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45980.414501620369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45980.414501620369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45980.414501620369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45980.414501620369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45980.414501620369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45980.414501620369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45980.414501620369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45980.414501620369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45980.414501620369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45980.414501620369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45980.414501620369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45980.414501620369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45980.414501620369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45980.414501620369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45980.414501620369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45980.414501620369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45980.414501620369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45980.414501620369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45980.414501620369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45980.414501620369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45980.414501620369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45980.414501620369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45980.414501620369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45980.414501620369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45980.414501620369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45980.414501620369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45980.414501620369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45980.414501620369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45980.414501620369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45980.414501620369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ref="G387:G450" ca="1" si="6">IFERROR(NOW()-F387,"")</f>
        <v>45980.414501620369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45980.414501620369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45980.414501620369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45980.414501620369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45980.414501620369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45980.414501620369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45980.414501620369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45980.414501620369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45980.414501620369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45980.414501620369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45980.414501620369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45980.414501620369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45980.414501620369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45980.414501620369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45980.414501620369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45980.414501620369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45980.414501620369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45980.414501620369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45980.414501620369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45980.414501620369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45980.414501620369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45980.414501620369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45980.414501620369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45980.414501620369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45980.414501620369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45980.414501620369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45980.414501620369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45980.414501620369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45980.414501620369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45980.414501620369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45980.414501620369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45980.414501620369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45980.414501620369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45980.414501620369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45980.414501620369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45980.414501620369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45980.414501620369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45980.414501620369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45980.414501620369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45980.414501620369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45980.414501620369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45980.414501620369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45980.414501620369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45980.414501620369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45980.414501620369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45980.414501620369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45980.414501620369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45980.414501620369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45980.414501620369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45980.414501620369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45980.414501620369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45980.414501620369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45980.414501620369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45980.414501620369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45980.414501620369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45980.414501620369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45980.414501620369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45980.414501620369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45980.414501620369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45980.414501620369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45980.414501620369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45980.414501620369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45980.414501620369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45980.414501620369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ref="G451:G496" ca="1" si="7">IFERROR(NOW()-F451,"")</f>
        <v>45980.414501620369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45980.414501620369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45980.414501620369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45980.414501620369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45980.414501620369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45980.414501620369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45980.414501620369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45980.414501620369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45980.414501620369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45980.414501620369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45980.414501620369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45980.414501620369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45980.414501620369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45980.414501620369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45980.414501620369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45980.414501620369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45980.414501620369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45980.414501620369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45980.414501620369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45980.414501620369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45980.414501620369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45980.414501620369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45980.414501620369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45980.414501620369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45980.414501620369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45980.414501620369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45980.414501620369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45980.414501620369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45980.414501620369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45980.414501620369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45980.414501620369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45980.414501620369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45980.414501620369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45980.414501620369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45980.414501620369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45980.414501620369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45980.414501620369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45980.414501620369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45980.414501620369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45980.414501620369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45980.414501620369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45980.414501620369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45980.414501620369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45980.414501620369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45980.414501620369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45980.414501620369</v>
      </c>
      <c r="H496" s="95"/>
      <c r="I496" s="113" t="str">
        <f>IFERROR(VLOOKUP(D496,DB!A:F,6,0),"")</f>
        <v/>
      </c>
      <c r="J496" s="113" t="str">
        <f>IFERROR(VLOOKUP(D496,DB!A:G,7,0),"")</f>
        <v/>
      </c>
      <c r="K496" s="97"/>
      <c r="L496" s="91" t="str">
        <f>IFERROR(VLOOKUP(D496,DB!A:I,9,0),"")</f>
        <v/>
      </c>
    </row>
  </sheetData>
  <dataValidations count="2">
    <dataValidation allowBlank="1" showInputMessage="1" showErrorMessage="1" sqref="E1" xr:uid="{A4F81451-56CC-4543-9497-104C4E44EE4B}"/>
    <dataValidation type="list" allowBlank="1" showInputMessage="1" showErrorMessage="1" sqref="E2:E49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88.582441435180954</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54.225624305552628</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31.75339050925686</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2.8996983796314453</v>
      </c>
      <c r="H5" s="135">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11">
        <f ca="1">IFERROR(NOW()-F6,"")</f>
        <v>45980.414501620369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45980.414501620369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45980.414501620369</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45980.414501620369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45980.414501620369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45980.414501620369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45980.414501620369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45980.414501620369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45980.414501620369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45980.414501620369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45980.414501620369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45980.414501620369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45980.414501620369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45980.414501620369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45980.414501620369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45980.414501620369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45980.414501620369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45980.414501620369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45980.414501620369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45980.414501620369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45980.414501620369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45980.414501620369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45980.414501620369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45980.414501620369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45980.414501620369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45980.414501620369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45980.414501620369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45980.414501620369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45980.414501620369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45980.414501620369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45980.414501620369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45980.414501620369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45980.414501620369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45980.414501620369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45980.414501620369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45980.414501620369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45980.414501620369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45980.414501620369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45980.414501620369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45980.414501620369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45980.414501620369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45980.414501620369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45980.414501620369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45980.414501620369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45980.414501620369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45980.414501620369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45980.414501620369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45980.414501620369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45980.414501620369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45980.414501620369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45980.414501620369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45980.414501620369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45980.414501620369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45980.414501620369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45980.414501620369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45980.414501620369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45980.414501620369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45980.414501620369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45980.414501620369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45980.414501620369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45980.414501620369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45980.414501620369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45980.414501620369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45980.414501620369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45980.414501620369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45980.414501620369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45980.414501620369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45980.414501620369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45980.414501620369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45980.414501620369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45980.414501620369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45980.414501620369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45980.414501620369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45980.414501620369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45980.414501620369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45980.414501620369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45980.414501620369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45980.414501620369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45980.414501620369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45980.414501620369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45980.414501620369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45980.414501620369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45980.414501620369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45980.414501620369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45980.414501620369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45980.414501620369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45980.414501620369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45980.414501620369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45980.414501620369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45980.414501620369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45980.414501620369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45980.414501620369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45980.414501620369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45980.414501620369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45980.414501620369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45980.414501620369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45980.414501620369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45980.414501620369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45980.414501620369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45980.414501620369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45980.414501620369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45980.414501620369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45980.414501620369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45980.414501620369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45980.414501620369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45980.414501620369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45980.414501620369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45980.414501620369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45980.414501620369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45980.414501620369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45980.414501620369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45980.414501620369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45980.414501620369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45980.414501620369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45980.414501620369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45980.414501620369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45980.414501620369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45980.414501620369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45980.414501620369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45980.414501620369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45980.414501620369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45980.414501620369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45980.414501620369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45980.414501620369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45980.414501620369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45980.414501620369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45980.414501620369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45980.414501620369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45980.414501620369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45980.414501620369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45980.414501620369</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45980.414501620369</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45980.414501620369</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45980.414501620369</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45980.414501620369</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45980.414501620369</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45980.414501620369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45980.414501620369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45980.414501620369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45980.414501620369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45980.414501620369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45980.414501620369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45980.414501620369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45980.414501620369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45980.414501620369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45980.414501620369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45980.414501620369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45980.414501620369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45980.414501620369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45980.414501620369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45980.414501620369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45980.414501620369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45980.414501620369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45980.414501620369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45980.414501620369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45980.414501620369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45980.414501620369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45980.414501620369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45980.414501620369</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3</v>
      </c>
      <c r="D2" s="119" t="s">
        <v>34485</v>
      </c>
      <c r="E2" s="109" t="s">
        <v>39021</v>
      </c>
      <c r="F2" s="121">
        <v>45980.391828703701</v>
      </c>
      <c r="G2" s="104">
        <f t="shared" ref="G2:G30" ca="1" si="0">IFERROR(NOW()-F2,"-")</f>
        <v>2.2672916667943355E-2</v>
      </c>
      <c r="H2" s="121">
        <v>45980.391828703701</v>
      </c>
      <c r="I2" s="119" t="str">
        <f>IFERROR(VLOOKUP(D2,DB!A:F,6,0),"")</f>
        <v>SCECO</v>
      </c>
      <c r="J2" s="119" t="str">
        <f>IFERROR(VLOOKUP(D2,DB!A:G,7,0),"")</f>
        <v>Vandalized</v>
      </c>
      <c r="K2" s="122" t="s">
        <v>39124</v>
      </c>
      <c r="L2" s="123" t="str">
        <f>IFERROR(VLOOKUP(D2,DB!A:I,9,0),"")</f>
        <v>Latis</v>
      </c>
    </row>
    <row r="3" spans="1:16382" ht="31.5" customHeight="1">
      <c r="A3" s="118"/>
      <c r="B3" s="119" t="str">
        <f>IFERROR(VLOOKUP(D3,DB!A:K,11,0),"")</f>
        <v/>
      </c>
      <c r="C3" s="120"/>
      <c r="D3" s="119"/>
      <c r="E3" s="109"/>
      <c r="F3" s="121"/>
      <c r="G3" s="104">
        <f t="shared" ca="1" si="0"/>
        <v>45980.414501620369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45980.414501620369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45980.414501620369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45980.414501620369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45980.414501620369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45980.414501620369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45980.414501620369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45980.414501620369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45980.414501620369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45980.414501620369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45980.414501620369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45980.414501620369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45980.414501620369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45980.414501620369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45980.414501620369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45980.414501620369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45980.414501620369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45980.414501620369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45980.414501620369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45980.414501620369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45980.414501620369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45980.414501620369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45980.414501620369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45980.414501620369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45980.414501620369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45980.414501620369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45980.414501620369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45980.414501620369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45980.414501620369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45980.414501620369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45980.414501620369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45980.414501620369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45980.414501620369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45980.414501620369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45980.414501620369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45980.414501620369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45980.414501620369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45980.414501620369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45980.414501620369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45980.414501620369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45980.414501620369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45980.414501620369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45980.414501620369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45980.414501620369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45980.414501620369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45980.414501620369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45980.414501620369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45980.414501620369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45980.414501620369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45980.414501620369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45980.414501620369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45980.414501620369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45980.414501620369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45980.414501620369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45980.414501620369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45980.414501620369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45980.414501620369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45980.414501620369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45980.414501620369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45980.414501620369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45980.414501620369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45980.414501620369</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2025-11-19T06:57:26Z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